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log Posts\GDSBlog\"/>
    </mc:Choice>
  </mc:AlternateContent>
  <workbookProtection workbookAlgorithmName="SHA-512" workbookHashValue="4jIZ0r7Fz6OFPj98sAuMo8X4gqwGVjEnBZumbivmoO4BMXO84j+tIflHLp+TPPsqj8yMAY3ymQAdWVLq/5BNlg==" workbookSaltValue="BuKIa8k15y0gUOqzqZVaCQ==" workbookSpinCount="100000" lockStructure="1"/>
  <bookViews>
    <workbookView xWindow="0" yWindow="0" windowWidth="28800" windowHeight="13020"/>
  </bookViews>
  <sheets>
    <sheet name="Model Calculator" sheetId="1" r:id="rId1"/>
    <sheet name="Explanat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A9" i="1" l="1"/>
  <c r="X33" i="1" l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3" i="1"/>
  <c r="Y22" i="1"/>
  <c r="X22" i="1"/>
  <c r="Y21" i="1"/>
  <c r="X21" i="1"/>
  <c r="Y20" i="1"/>
  <c r="X20" i="1"/>
  <c r="Y19" i="1"/>
  <c r="X19" i="1"/>
  <c r="Y18" i="1"/>
  <c r="X16" i="1"/>
  <c r="Y15" i="1"/>
  <c r="X15" i="1"/>
  <c r="Y14" i="1"/>
  <c r="X14" i="1"/>
  <c r="Y13" i="1"/>
  <c r="X11" i="1"/>
  <c r="Y10" i="1"/>
  <c r="X10" i="1"/>
  <c r="Y9" i="1"/>
  <c r="Y33" i="1"/>
  <c r="X25" i="1"/>
  <c r="Y23" i="1"/>
  <c r="X18" i="1"/>
  <c r="Y16" i="1"/>
  <c r="X13" i="1"/>
  <c r="Y11" i="1"/>
  <c r="X9" i="1"/>
  <c r="X7" i="1"/>
  <c r="Y6" i="1"/>
  <c r="Y7" i="1"/>
  <c r="X6" i="1"/>
  <c r="Y4" i="1"/>
  <c r="X4" i="1"/>
  <c r="A4" i="1"/>
  <c r="A5" i="1" s="1"/>
  <c r="A6" i="1" s="1"/>
  <c r="A7" i="1" s="1"/>
  <c r="A8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G5" i="1"/>
  <c r="G6" i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4" i="1"/>
  <c r="F4" i="1"/>
  <c r="F5" i="1" s="1"/>
  <c r="F6" i="1" s="1"/>
  <c r="H3" i="1"/>
  <c r="E4" i="1" s="1"/>
  <c r="D4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B4" i="1" l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F7" i="1"/>
  <c r="F8" i="1" s="1"/>
  <c r="F9" i="1" s="1"/>
  <c r="H4" i="1" l="1"/>
  <c r="E5" i="1" s="1"/>
  <c r="D5" i="1"/>
  <c r="F10" i="1"/>
  <c r="F11" i="1" s="1"/>
  <c r="F12" i="1" s="1"/>
  <c r="F13" i="1" s="1"/>
  <c r="F14" i="1" s="1"/>
  <c r="F15" i="1" s="1"/>
  <c r="F16" i="1" s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B5" i="1"/>
  <c r="D6" i="1" s="1"/>
  <c r="H5" i="1" l="1"/>
  <c r="E6" i="1" s="1"/>
  <c r="AB25" i="1" s="1"/>
  <c r="AA25" i="1"/>
  <c r="B6" i="1" l="1"/>
  <c r="H6" i="1" l="1"/>
  <c r="Z25" i="1"/>
  <c r="D7" i="1"/>
  <c r="AC25" i="1" l="1"/>
  <c r="E7" i="1"/>
  <c r="B7" i="1" s="1"/>
  <c r="H7" i="1" l="1"/>
  <c r="E8" i="1" s="1"/>
  <c r="AB18" i="1" s="1"/>
  <c r="D8" i="1"/>
  <c r="B8" i="1" l="1"/>
  <c r="AA18" i="1"/>
  <c r="H8" i="1" l="1"/>
  <c r="D9" i="1"/>
  <c r="Z18" i="1"/>
  <c r="AC18" i="1" l="1"/>
  <c r="E9" i="1"/>
  <c r="B9" i="1" s="1"/>
  <c r="D10" i="1" l="1"/>
  <c r="H9" i="1"/>
  <c r="E10" i="1" s="1"/>
  <c r="AB26" i="1" s="1"/>
  <c r="B10" i="1" l="1"/>
  <c r="AA26" i="1"/>
  <c r="D11" i="1" l="1"/>
  <c r="AA13" i="1" s="1"/>
  <c r="Z26" i="1"/>
  <c r="H10" i="1"/>
  <c r="AC26" i="1" l="1"/>
  <c r="E11" i="1"/>
  <c r="AB13" i="1" s="1"/>
  <c r="B11" i="1" l="1"/>
  <c r="Z13" i="1" l="1"/>
  <c r="D12" i="1"/>
  <c r="H11" i="1"/>
  <c r="AC13" i="1" l="1"/>
  <c r="E12" i="1"/>
  <c r="B12" i="1" s="1"/>
  <c r="H12" i="1" l="1"/>
  <c r="E13" i="1" s="1"/>
  <c r="D13" i="1"/>
  <c r="B13" i="1" l="1"/>
  <c r="H13" i="1" l="1"/>
  <c r="E14" i="1" s="1"/>
  <c r="D14" i="1"/>
  <c r="B14" i="1" l="1"/>
  <c r="Z9" i="1" s="1"/>
  <c r="AB19" i="1"/>
  <c r="AB9" i="1"/>
  <c r="AB27" i="1"/>
  <c r="AA27" i="1"/>
  <c r="AA9" i="1"/>
  <c r="AA19" i="1"/>
  <c r="Z27" i="1" l="1"/>
  <c r="Z19" i="1"/>
  <c r="H14" i="1"/>
  <c r="AC9" i="1" s="1"/>
  <c r="D15" i="1"/>
  <c r="AC27" i="1" l="1"/>
  <c r="AC19" i="1"/>
  <c r="E15" i="1"/>
  <c r="B15" i="1" s="1"/>
  <c r="H15" i="1" s="1"/>
  <c r="E16" i="1" s="1"/>
  <c r="D16" i="1" l="1"/>
  <c r="B16" i="1" s="1"/>
  <c r="H16" i="1" s="1"/>
  <c r="E17" i="1" s="1"/>
  <c r="D17" i="1" l="1"/>
  <c r="B17" i="1" s="1"/>
  <c r="H17" i="1" s="1"/>
  <c r="D18" i="1" l="1"/>
  <c r="AA28" i="1" s="1"/>
  <c r="E18" i="1"/>
  <c r="AB28" i="1" l="1"/>
  <c r="B18" i="1"/>
  <c r="H18" i="1" l="1"/>
  <c r="Z28" i="1"/>
  <c r="D19" i="1"/>
  <c r="AC28" i="1" l="1"/>
  <c r="E19" i="1"/>
  <c r="B19" i="1" l="1"/>
  <c r="H19" i="1" l="1"/>
  <c r="D20" i="1"/>
  <c r="AA14" i="1" l="1"/>
  <c r="AA6" i="1"/>
  <c r="AA20" i="1"/>
  <c r="E20" i="1"/>
  <c r="AB20" i="1" l="1"/>
  <c r="AB14" i="1"/>
  <c r="AB6" i="1"/>
  <c r="B20" i="1"/>
  <c r="H20" i="1" l="1"/>
  <c r="Z6" i="1"/>
  <c r="Z20" i="1"/>
  <c r="Z14" i="1"/>
  <c r="D21" i="1"/>
  <c r="AC20" i="1" l="1"/>
  <c r="AC6" i="1"/>
  <c r="AC14" i="1"/>
  <c r="E21" i="1"/>
  <c r="B21" i="1" l="1"/>
  <c r="H21" i="1" l="1"/>
  <c r="D22" i="1"/>
  <c r="AA29" i="1" l="1"/>
  <c r="E22" i="1"/>
  <c r="AB29" i="1" l="1"/>
  <c r="B22" i="1"/>
  <c r="H22" i="1" l="1"/>
  <c r="Z29" i="1"/>
  <c r="D23" i="1"/>
  <c r="AC29" i="1" l="1"/>
  <c r="E23" i="1"/>
  <c r="B23" i="1" l="1"/>
  <c r="H23" i="1" l="1"/>
  <c r="D24" i="1"/>
  <c r="E24" i="1" l="1"/>
  <c r="B24" i="1" l="1"/>
  <c r="H24" i="1" l="1"/>
  <c r="D25" i="1"/>
  <c r="E25" i="1" l="1"/>
  <c r="B25" i="1" l="1"/>
  <c r="H25" i="1" l="1"/>
  <c r="D26" i="1"/>
  <c r="AA10" i="1" l="1"/>
  <c r="AA30" i="1"/>
  <c r="AA21" i="1"/>
  <c r="E26" i="1"/>
  <c r="AB10" i="1" l="1"/>
  <c r="AB30" i="1"/>
  <c r="AB21" i="1"/>
  <c r="B26" i="1"/>
  <c r="H26" i="1" l="1"/>
  <c r="Z10" i="1"/>
  <c r="Z30" i="1"/>
  <c r="Z21" i="1"/>
  <c r="D27" i="1"/>
  <c r="AC10" i="1" l="1"/>
  <c r="AC30" i="1"/>
  <c r="AC21" i="1"/>
  <c r="E27" i="1"/>
  <c r="B27" i="1" l="1"/>
  <c r="H27" i="1" l="1"/>
  <c r="D28" i="1"/>
  <c r="E28" i="1" l="1"/>
  <c r="B28" i="1" l="1"/>
  <c r="H28" i="1" l="1"/>
  <c r="D29" i="1"/>
  <c r="AA15" i="1" l="1"/>
  <c r="E29" i="1"/>
  <c r="AB15" i="1" l="1"/>
  <c r="B29" i="1"/>
  <c r="H29" i="1" l="1"/>
  <c r="Z15" i="1"/>
  <c r="D30" i="1"/>
  <c r="AA31" i="1" l="1"/>
  <c r="AC15" i="1"/>
  <c r="E30" i="1"/>
  <c r="AB31" i="1" l="1"/>
  <c r="B30" i="1"/>
  <c r="H30" i="1" l="1"/>
  <c r="Z31" i="1"/>
  <c r="D31" i="1"/>
  <c r="AC31" i="1" l="1"/>
  <c r="E31" i="1"/>
  <c r="B31" i="1" l="1"/>
  <c r="H31" i="1" l="1"/>
  <c r="D32" i="1"/>
  <c r="AA22" i="1" l="1"/>
  <c r="E32" i="1"/>
  <c r="AB22" i="1" l="1"/>
  <c r="B32" i="1"/>
  <c r="H32" i="1" l="1"/>
  <c r="Z22" i="1"/>
  <c r="D33" i="1"/>
  <c r="AC22" i="1" l="1"/>
  <c r="E33" i="1"/>
  <c r="B33" i="1" l="1"/>
  <c r="H33" i="1" l="1"/>
  <c r="D34" i="1"/>
  <c r="AA32" i="1" l="1"/>
  <c r="E34" i="1"/>
  <c r="B34" i="1" s="1"/>
  <c r="H34" i="1" l="1"/>
  <c r="E35" i="1" s="1"/>
  <c r="Z32" i="1"/>
  <c r="D35" i="1"/>
  <c r="AB32" i="1"/>
  <c r="B35" i="1" l="1"/>
  <c r="D36" i="1" s="1"/>
  <c r="AC32" i="1"/>
  <c r="H35" i="1" l="1"/>
  <c r="E36" i="1" l="1"/>
  <c r="B36" i="1" l="1"/>
  <c r="H36" i="1" l="1"/>
  <c r="D37" i="1"/>
  <c r="E37" i="1" l="1"/>
  <c r="B37" i="1" l="1"/>
  <c r="H37" i="1" l="1"/>
  <c r="D38" i="1"/>
  <c r="AA23" i="1" l="1"/>
  <c r="AA4" i="1"/>
  <c r="AA7" i="1"/>
  <c r="AA11" i="1"/>
  <c r="AA16" i="1"/>
  <c r="AA33" i="1"/>
  <c r="E38" i="1"/>
  <c r="B38" i="1" s="1"/>
  <c r="H38" i="1" l="1"/>
  <c r="Z4" i="1"/>
  <c r="Z7" i="1"/>
  <c r="Z11" i="1"/>
  <c r="Z16" i="1"/>
  <c r="Z33" i="1"/>
  <c r="Z23" i="1"/>
  <c r="AB4" i="1"/>
  <c r="AB7" i="1"/>
  <c r="AB11" i="1"/>
  <c r="AB16" i="1"/>
  <c r="AB23" i="1"/>
  <c r="AB33" i="1"/>
  <c r="AC11" i="1" l="1"/>
  <c r="AC4" i="1"/>
  <c r="AC7" i="1"/>
  <c r="AC16" i="1"/>
  <c r="AC33" i="1"/>
  <c r="AC23" i="1"/>
</calcChain>
</file>

<file path=xl/comments1.xml><?xml version="1.0" encoding="utf-8"?>
<comments xmlns="http://schemas.openxmlformats.org/spreadsheetml/2006/main">
  <authors>
    <author>Ambrosoli, Dylan J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Email questions, comments, and suggestions to dasil@grinnell.edu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Initial time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Growth rate of a population at time t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Malthusian parameter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Size of a population at time t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Carrying capacity of a population at time t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Condorcet parameter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Length of one time interval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Growth rate of the population's carrying capacity at time t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Growth rate of a population at time t</t>
        </r>
      </text>
    </comment>
    <comment ref="AA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Size of a population at time t</t>
        </r>
      </text>
    </comment>
    <comment ref="AB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Carrying capacity of a population at time t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</rPr>
          <t>Ambrosoli, Dylan J:</t>
        </r>
        <r>
          <rPr>
            <sz val="9"/>
            <color indexed="81"/>
            <rFont val="Tahoma"/>
            <family val="2"/>
          </rPr>
          <t xml:space="preserve">
Growth rate of the population's carrying capacity at time t</t>
        </r>
      </text>
    </comment>
  </commentList>
</comments>
</file>

<file path=xl/sharedStrings.xml><?xml version="1.0" encoding="utf-8"?>
<sst xmlns="http://schemas.openxmlformats.org/spreadsheetml/2006/main" count="29" uniqueCount="25">
  <si>
    <t>Malthus-Condorcet Mathematical Model</t>
  </si>
  <si>
    <t>c</t>
  </si>
  <si>
    <t>dK(t)/dt</t>
  </si>
  <si>
    <t>dt</t>
  </si>
  <si>
    <t>K(t)</t>
  </si>
  <si>
    <t>P(t)</t>
  </si>
  <si>
    <t>r</t>
  </si>
  <si>
    <t>dP(t)/dt</t>
  </si>
  <si>
    <t>Input</t>
  </si>
  <si>
    <t>Green</t>
  </si>
  <si>
    <t>Start</t>
  </si>
  <si>
    <t>End</t>
  </si>
  <si>
    <t>Average Values over Given Time Period</t>
  </si>
  <si>
    <t>Edit cell to enter your initial values here</t>
  </si>
  <si>
    <t>Enter notes here</t>
  </si>
  <si>
    <t>Created by Dylan J. Ambrosoli for the Data Analysis and Social Inquiry Lab at Grinnell College</t>
  </si>
  <si>
    <t>Email us</t>
  </si>
  <si>
    <t>© 2016</t>
  </si>
  <si>
    <t>Summary for each half of the period</t>
  </si>
  <si>
    <t>Summary for each third of the period</t>
  </si>
  <si>
    <t>Summary for each quarter of the period</t>
  </si>
  <si>
    <t>Summary for each sixth of the period</t>
  </si>
  <si>
    <t>Summary for each ninth of the period</t>
  </si>
  <si>
    <t>Edit cell only to account for exogenous change in a parameter</t>
  </si>
  <si>
    <t>Summary for the whole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</si>
</sst>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7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7.5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15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4" fillId="0" borderId="0" xfId="0" applyFont="1"/>
    <xf numFmtId="0" fontId="3" fillId="3" borderId="1" xfId="2"/>
    <xf numFmtId="0" fontId="0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2" borderId="0" xfId="1"/>
    <xf numFmtId="0" fontId="15" fillId="0" borderId="0" xfId="4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3" fillId="3" borderId="1" xfId="2" applyProtection="1">
      <protection locked="0"/>
    </xf>
    <xf numFmtId="0" fontId="2" fillId="2" borderId="0" xfId="1" applyFont="1" applyProtection="1">
      <protection locked="0"/>
    </xf>
    <xf numFmtId="0" fontId="21" fillId="0" borderId="0" xfId="0" applyFont="1"/>
    <xf numFmtId="0" fontId="22" fillId="0" borderId="0" xfId="0" applyFont="1"/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4" fillId="4" borderId="2" xfId="3" applyFont="1" applyAlignment="1" applyProtection="1">
      <alignment horizontal="center" vertical="center"/>
      <protection locked="0"/>
    </xf>
    <xf numFmtId="0" fontId="0" fillId="4" borderId="2" xfId="3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</cellXfs>
  <cellStyles count="5">
    <cellStyle name="Good" xfId="1" builtinId="26"/>
    <cellStyle name="Hyperlink" xfId="4" builtinId="8"/>
    <cellStyle name="Input" xfId="2" builtinId="20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Size of the Population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'Model Calculator'!$A$3:$A$38</c:f>
              <c:numCache>
                <c:formatCode>General</c:formatCode>
                <c:ptCount val="36"/>
                <c:pt idx="0">
                  <c:v>1750</c:v>
                </c:pt>
                <c:pt idx="1">
                  <c:v>1760</c:v>
                </c:pt>
                <c:pt idx="2">
                  <c:v>1770</c:v>
                </c:pt>
                <c:pt idx="3">
                  <c:v>1780</c:v>
                </c:pt>
                <c:pt idx="4">
                  <c:v>1790</c:v>
                </c:pt>
                <c:pt idx="5">
                  <c:v>1800</c:v>
                </c:pt>
                <c:pt idx="6">
                  <c:v>1810</c:v>
                </c:pt>
                <c:pt idx="7">
                  <c:v>1820</c:v>
                </c:pt>
                <c:pt idx="8">
                  <c:v>1830</c:v>
                </c:pt>
                <c:pt idx="9">
                  <c:v>1840</c:v>
                </c:pt>
                <c:pt idx="10">
                  <c:v>1850</c:v>
                </c:pt>
                <c:pt idx="11">
                  <c:v>1860</c:v>
                </c:pt>
                <c:pt idx="12">
                  <c:v>1870</c:v>
                </c:pt>
                <c:pt idx="13">
                  <c:v>1880</c:v>
                </c:pt>
                <c:pt idx="14">
                  <c:v>1890</c:v>
                </c:pt>
                <c:pt idx="15">
                  <c:v>1900</c:v>
                </c:pt>
                <c:pt idx="16">
                  <c:v>1910</c:v>
                </c:pt>
                <c:pt idx="17">
                  <c:v>1920</c:v>
                </c:pt>
                <c:pt idx="18">
                  <c:v>1930</c:v>
                </c:pt>
                <c:pt idx="19">
                  <c:v>1940</c:v>
                </c:pt>
                <c:pt idx="20">
                  <c:v>1950</c:v>
                </c:pt>
                <c:pt idx="21">
                  <c:v>1960</c:v>
                </c:pt>
                <c:pt idx="22">
                  <c:v>1970</c:v>
                </c:pt>
                <c:pt idx="23">
                  <c:v>1980</c:v>
                </c:pt>
                <c:pt idx="24">
                  <c:v>1990</c:v>
                </c:pt>
                <c:pt idx="25">
                  <c:v>2000</c:v>
                </c:pt>
                <c:pt idx="26">
                  <c:v>2010</c:v>
                </c:pt>
                <c:pt idx="27">
                  <c:v>2020</c:v>
                </c:pt>
                <c:pt idx="28">
                  <c:v>2030</c:v>
                </c:pt>
                <c:pt idx="29">
                  <c:v>2040</c:v>
                </c:pt>
                <c:pt idx="30">
                  <c:v>2050</c:v>
                </c:pt>
                <c:pt idx="31">
                  <c:v>2060</c:v>
                </c:pt>
                <c:pt idx="32">
                  <c:v>2070</c:v>
                </c:pt>
                <c:pt idx="33">
                  <c:v>2080</c:v>
                </c:pt>
                <c:pt idx="34">
                  <c:v>2090</c:v>
                </c:pt>
                <c:pt idx="35">
                  <c:v>2100</c:v>
                </c:pt>
              </c:numCache>
            </c:numRef>
          </c:cat>
          <c:val>
            <c:numRef>
              <c:f>'Model Calculator'!$D$3:$D$38</c:f>
              <c:numCache>
                <c:formatCode>General</c:formatCode>
                <c:ptCount val="36"/>
                <c:pt idx="0">
                  <c:v>1</c:v>
                </c:pt>
                <c:pt idx="1">
                  <c:v>1.1000000000000001</c:v>
                </c:pt>
                <c:pt idx="2">
                  <c:v>1.2001000000000002</c:v>
                </c:pt>
                <c:pt idx="3">
                  <c:v>1.2984973991000002</c:v>
                </c:pt>
                <c:pt idx="4">
                  <c:v>1.3934633103367482</c:v>
                </c:pt>
                <c:pt idx="5">
                  <c:v>1.483464739547812</c:v>
                </c:pt>
                <c:pt idx="6">
                  <c:v>1.5672629530485471</c:v>
                </c:pt>
                <c:pt idx="7">
                  <c:v>1.6439747293679103</c:v>
                </c:pt>
                <c:pt idx="8">
                  <c:v>1.7130911659757868</c:v>
                </c:pt>
                <c:pt idx="9">
                  <c:v>1.774457166646201</c:v>
                </c:pt>
                <c:pt idx="10">
                  <c:v>1.8282211870453935</c:v>
                </c:pt>
                <c:pt idx="11">
                  <c:v>1.8747678687954681</c:v>
                </c:pt>
                <c:pt idx="12">
                  <c:v>1.9146458532984958</c:v>
                </c:pt>
                <c:pt idx="13">
                  <c:v>1.9485003785054287</c:v>
                </c:pt>
                <c:pt idx="14">
                  <c:v>1.977016615168238</c:v>
                </c:pt>
                <c:pt idx="15">
                  <c:v>2.0008762493515881</c:v>
                </c:pt>
                <c:pt idx="16">
                  <c:v>2.0207272178586546</c:v>
                </c:pt>
                <c:pt idx="17">
                  <c:v>2.0371649252422688</c:v>
                </c:pt>
                <c:pt idx="18">
                  <c:v>2.050722577100939</c:v>
                </c:pt>
                <c:pt idx="19">
                  <c:v>2.0618681888092807</c:v>
                </c:pt>
                <c:pt idx="20">
                  <c:v>2.071006106160914</c:v>
                </c:pt>
                <c:pt idx="21">
                  <c:v>2.0784813000734661</c:v>
                </c:pt>
                <c:pt idx="22">
                  <c:v>2.0845851407594669</c:v>
                </c:pt>
                <c:pt idx="23">
                  <c:v>2.0895617486870002</c:v>
                </c:pt>
                <c:pt idx="24">
                  <c:v>2.0936143337957014</c:v>
                </c:pt>
                <c:pt idx="25">
                  <c:v>2.0969111691361508</c:v>
                </c:pt>
                <c:pt idx="26">
                  <c:v>2.0995910106597049</c:v>
                </c:pt>
                <c:pt idx="27">
                  <c:v>2.1017678856011748</c:v>
                </c:pt>
                <c:pt idx="28">
                  <c:v>2.1035352418203987</c:v>
                </c:pt>
                <c:pt idx="29">
                  <c:v>2.104969491544038</c:v>
                </c:pt>
                <c:pt idx="30">
                  <c:v>2.1061330045075999</c:v>
                </c:pt>
                <c:pt idx="31">
                  <c:v>2.1070766144231845</c:v>
                </c:pt>
                <c:pt idx="32">
                  <c:v>2.1078417038491728</c:v>
                </c:pt>
                <c:pt idx="33">
                  <c:v>2.1084619292167948</c:v>
                </c:pt>
                <c:pt idx="34">
                  <c:v>2.1089646421418906</c:v>
                </c:pt>
                <c:pt idx="35">
                  <c:v>2.1093720565864289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410656"/>
        <c:axId val="613411048"/>
      </c:lineChart>
      <c:catAx>
        <c:axId val="61341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411048"/>
        <c:crosses val="autoZero"/>
        <c:auto val="1"/>
        <c:lblAlgn val="ctr"/>
        <c:lblOffset val="100"/>
        <c:noMultiLvlLbl val="0"/>
      </c:catAx>
      <c:valAx>
        <c:axId val="61341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41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Rate of the Population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'Model Calculator'!$A$3:$A$38</c:f>
              <c:numCache>
                <c:formatCode>General</c:formatCode>
                <c:ptCount val="36"/>
                <c:pt idx="0">
                  <c:v>1750</c:v>
                </c:pt>
                <c:pt idx="1">
                  <c:v>1760</c:v>
                </c:pt>
                <c:pt idx="2">
                  <c:v>1770</c:v>
                </c:pt>
                <c:pt idx="3">
                  <c:v>1780</c:v>
                </c:pt>
                <c:pt idx="4">
                  <c:v>1790</c:v>
                </c:pt>
                <c:pt idx="5">
                  <c:v>1800</c:v>
                </c:pt>
                <c:pt idx="6">
                  <c:v>1810</c:v>
                </c:pt>
                <c:pt idx="7">
                  <c:v>1820</c:v>
                </c:pt>
                <c:pt idx="8">
                  <c:v>1830</c:v>
                </c:pt>
                <c:pt idx="9">
                  <c:v>1840</c:v>
                </c:pt>
                <c:pt idx="10">
                  <c:v>1850</c:v>
                </c:pt>
                <c:pt idx="11">
                  <c:v>1860</c:v>
                </c:pt>
                <c:pt idx="12">
                  <c:v>1870</c:v>
                </c:pt>
                <c:pt idx="13">
                  <c:v>1880</c:v>
                </c:pt>
                <c:pt idx="14">
                  <c:v>1890</c:v>
                </c:pt>
                <c:pt idx="15">
                  <c:v>1900</c:v>
                </c:pt>
                <c:pt idx="16">
                  <c:v>1910</c:v>
                </c:pt>
                <c:pt idx="17">
                  <c:v>1920</c:v>
                </c:pt>
                <c:pt idx="18">
                  <c:v>1930</c:v>
                </c:pt>
                <c:pt idx="19">
                  <c:v>1940</c:v>
                </c:pt>
                <c:pt idx="20">
                  <c:v>1950</c:v>
                </c:pt>
                <c:pt idx="21">
                  <c:v>1960</c:v>
                </c:pt>
                <c:pt idx="22">
                  <c:v>1970</c:v>
                </c:pt>
                <c:pt idx="23">
                  <c:v>1980</c:v>
                </c:pt>
                <c:pt idx="24">
                  <c:v>1990</c:v>
                </c:pt>
                <c:pt idx="25">
                  <c:v>2000</c:v>
                </c:pt>
                <c:pt idx="26">
                  <c:v>2010</c:v>
                </c:pt>
                <c:pt idx="27">
                  <c:v>2020</c:v>
                </c:pt>
                <c:pt idx="28">
                  <c:v>2030</c:v>
                </c:pt>
                <c:pt idx="29">
                  <c:v>2040</c:v>
                </c:pt>
                <c:pt idx="30">
                  <c:v>2050</c:v>
                </c:pt>
                <c:pt idx="31">
                  <c:v>2060</c:v>
                </c:pt>
                <c:pt idx="32">
                  <c:v>2070</c:v>
                </c:pt>
                <c:pt idx="33">
                  <c:v>2080</c:v>
                </c:pt>
                <c:pt idx="34">
                  <c:v>2090</c:v>
                </c:pt>
                <c:pt idx="35">
                  <c:v>2100</c:v>
                </c:pt>
              </c:numCache>
            </c:numRef>
          </c:cat>
          <c:val>
            <c:numRef>
              <c:f>'Model Calculator'!$B$3:$B$38</c:f>
              <c:numCache>
                <c:formatCode>General</c:formatCode>
                <c:ptCount val="36"/>
                <c:pt idx="0">
                  <c:v>0.1</c:v>
                </c:pt>
                <c:pt idx="1">
                  <c:v>0.10009999999999998</c:v>
                </c:pt>
                <c:pt idx="2">
                  <c:v>9.8397399099999949E-2</c:v>
                </c:pt>
                <c:pt idx="3">
                  <c:v>9.4965911236748107E-2</c:v>
                </c:pt>
                <c:pt idx="4">
                  <c:v>9.000142921106373E-2</c:v>
                </c:pt>
                <c:pt idx="5">
                  <c:v>8.3798213500735019E-2</c:v>
                </c:pt>
                <c:pt idx="6">
                  <c:v>7.6711776319363156E-2</c:v>
                </c:pt>
                <c:pt idx="7">
                  <c:v>6.9116436607876447E-2</c:v>
                </c:pt>
                <c:pt idx="8">
                  <c:v>6.1366000670414131E-2</c:v>
                </c:pt>
                <c:pt idx="9">
                  <c:v>5.376402039919239E-2</c:v>
                </c:pt>
                <c:pt idx="10">
                  <c:v>4.6546681750074578E-2</c:v>
                </c:pt>
                <c:pt idx="11">
                  <c:v>3.9877984503027673E-2</c:v>
                </c:pt>
                <c:pt idx="12">
                  <c:v>3.3854525206932794E-2</c:v>
                </c:pt>
                <c:pt idx="13">
                  <c:v>2.8516236662809374E-2</c:v>
                </c:pt>
                <c:pt idx="14">
                  <c:v>2.3859634183350124E-2</c:v>
                </c:pt>
                <c:pt idx="15">
                  <c:v>1.9850968507066521E-2</c:v>
                </c:pt>
                <c:pt idx="16">
                  <c:v>1.6437707383614126E-2</c:v>
                </c:pt>
                <c:pt idx="17">
                  <c:v>1.3557651858670373E-2</c:v>
                </c:pt>
                <c:pt idx="18">
                  <c:v>1.1145611708341658E-2</c:v>
                </c:pt>
                <c:pt idx="19">
                  <c:v>9.1379173516333359E-3</c:v>
                </c:pt>
                <c:pt idx="20">
                  <c:v>7.4751939125522124E-3</c:v>
                </c:pt>
                <c:pt idx="21">
                  <c:v>6.1038406860006037E-3</c:v>
                </c:pt>
                <c:pt idx="22">
                  <c:v>4.9766079275334954E-3</c:v>
                </c:pt>
                <c:pt idx="23">
                  <c:v>4.0525851087010881E-3</c:v>
                </c:pt>
                <c:pt idx="24">
                  <c:v>3.2968353404493433E-3</c:v>
                </c:pt>
                <c:pt idx="25">
                  <c:v>2.6798415235538536E-3</c:v>
                </c:pt>
                <c:pt idx="26">
                  <c:v>2.1768749414698943E-3</c:v>
                </c:pt>
                <c:pt idx="27">
                  <c:v>1.7673562192239193E-3</c:v>
                </c:pt>
                <c:pt idx="28">
                  <c:v>1.4342497236390884E-3</c:v>
                </c:pt>
                <c:pt idx="29">
                  <c:v>1.1635129635619355E-3</c:v>
                </c:pt>
                <c:pt idx="30">
                  <c:v>9.4360991558475448E-4</c:v>
                </c:pt>
                <c:pt idx="31">
                  <c:v>7.6508942598851621E-4</c:v>
                </c:pt>
                <c:pt idx="32">
                  <c:v>6.2022536762195444E-4</c:v>
                </c:pt>
                <c:pt idx="33">
                  <c:v>5.0271292509591577E-4</c:v>
                </c:pt>
                <c:pt idx="34">
                  <c:v>4.0741444453832416E-4</c:v>
                </c:pt>
                <c:pt idx="35">
                  <c:v>3.3014817173165233E-4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411832"/>
        <c:axId val="761951448"/>
      </c:lineChart>
      <c:catAx>
        <c:axId val="61341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51448"/>
        <c:crosses val="autoZero"/>
        <c:auto val="1"/>
        <c:lblAlgn val="ctr"/>
        <c:lblOffset val="100"/>
        <c:noMultiLvlLbl val="0"/>
      </c:catAx>
      <c:valAx>
        <c:axId val="76195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411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Carrying Capacity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'Model Calculator'!$A$3:$A$38</c:f>
              <c:numCache>
                <c:formatCode>General</c:formatCode>
                <c:ptCount val="36"/>
                <c:pt idx="0">
                  <c:v>1750</c:v>
                </c:pt>
                <c:pt idx="1">
                  <c:v>1760</c:v>
                </c:pt>
                <c:pt idx="2">
                  <c:v>1770</c:v>
                </c:pt>
                <c:pt idx="3">
                  <c:v>1780</c:v>
                </c:pt>
                <c:pt idx="4">
                  <c:v>1790</c:v>
                </c:pt>
                <c:pt idx="5">
                  <c:v>1800</c:v>
                </c:pt>
                <c:pt idx="6">
                  <c:v>1810</c:v>
                </c:pt>
                <c:pt idx="7">
                  <c:v>1820</c:v>
                </c:pt>
                <c:pt idx="8">
                  <c:v>1830</c:v>
                </c:pt>
                <c:pt idx="9">
                  <c:v>1840</c:v>
                </c:pt>
                <c:pt idx="10">
                  <c:v>1850</c:v>
                </c:pt>
                <c:pt idx="11">
                  <c:v>1860</c:v>
                </c:pt>
                <c:pt idx="12">
                  <c:v>1870</c:v>
                </c:pt>
                <c:pt idx="13">
                  <c:v>1880</c:v>
                </c:pt>
                <c:pt idx="14">
                  <c:v>1890</c:v>
                </c:pt>
                <c:pt idx="15">
                  <c:v>1900</c:v>
                </c:pt>
                <c:pt idx="16">
                  <c:v>1910</c:v>
                </c:pt>
                <c:pt idx="17">
                  <c:v>1920</c:v>
                </c:pt>
                <c:pt idx="18">
                  <c:v>1930</c:v>
                </c:pt>
                <c:pt idx="19">
                  <c:v>1940</c:v>
                </c:pt>
                <c:pt idx="20">
                  <c:v>1950</c:v>
                </c:pt>
                <c:pt idx="21">
                  <c:v>1960</c:v>
                </c:pt>
                <c:pt idx="22">
                  <c:v>1970</c:v>
                </c:pt>
                <c:pt idx="23">
                  <c:v>1980</c:v>
                </c:pt>
                <c:pt idx="24">
                  <c:v>1990</c:v>
                </c:pt>
                <c:pt idx="25">
                  <c:v>2000</c:v>
                </c:pt>
                <c:pt idx="26">
                  <c:v>2010</c:v>
                </c:pt>
                <c:pt idx="27">
                  <c:v>2020</c:v>
                </c:pt>
                <c:pt idx="28">
                  <c:v>2030</c:v>
                </c:pt>
                <c:pt idx="29">
                  <c:v>2040</c:v>
                </c:pt>
                <c:pt idx="30">
                  <c:v>2050</c:v>
                </c:pt>
                <c:pt idx="31">
                  <c:v>2060</c:v>
                </c:pt>
                <c:pt idx="32">
                  <c:v>2070</c:v>
                </c:pt>
                <c:pt idx="33">
                  <c:v>2080</c:v>
                </c:pt>
                <c:pt idx="34">
                  <c:v>2090</c:v>
                </c:pt>
                <c:pt idx="35">
                  <c:v>2100</c:v>
                </c:pt>
              </c:numCache>
            </c:numRef>
          </c:cat>
          <c:val>
            <c:numRef>
              <c:f>'Model Calculator'!$E$3:$E$38</c:f>
              <c:numCache>
                <c:formatCode>General</c:formatCode>
                <c:ptCount val="36"/>
                <c:pt idx="0">
                  <c:v>2</c:v>
                </c:pt>
                <c:pt idx="1">
                  <c:v>2.0099999999999998</c:v>
                </c:pt>
                <c:pt idx="2">
                  <c:v>2.0200099999999996</c:v>
                </c:pt>
                <c:pt idx="3">
                  <c:v>2.0298497399099995</c:v>
                </c:pt>
                <c:pt idx="4">
                  <c:v>2.0393463310336744</c:v>
                </c:pt>
                <c:pt idx="5">
                  <c:v>2.0483464739547808</c:v>
                </c:pt>
                <c:pt idx="6">
                  <c:v>2.0567262953048542</c:v>
                </c:pt>
                <c:pt idx="7">
                  <c:v>2.0643974729367907</c:v>
                </c:pt>
                <c:pt idx="8">
                  <c:v>2.0713091165975781</c:v>
                </c:pt>
                <c:pt idx="9">
                  <c:v>2.0774457166646196</c:v>
                </c:pt>
                <c:pt idx="10">
                  <c:v>2.0828221187045388</c:v>
                </c:pt>
                <c:pt idx="11">
                  <c:v>2.0874767868795461</c:v>
                </c:pt>
                <c:pt idx="12">
                  <c:v>2.0914645853298488</c:v>
                </c:pt>
                <c:pt idx="13">
                  <c:v>2.0948500378505419</c:v>
                </c:pt>
                <c:pt idx="14">
                  <c:v>2.0977016615168229</c:v>
                </c:pt>
                <c:pt idx="15">
                  <c:v>2.1000876249351581</c:v>
                </c:pt>
                <c:pt idx="16">
                  <c:v>2.1020727217858646</c:v>
                </c:pt>
                <c:pt idx="17">
                  <c:v>2.1037164925242258</c:v>
                </c:pt>
                <c:pt idx="18">
                  <c:v>2.1050722577100927</c:v>
                </c:pt>
                <c:pt idx="19">
                  <c:v>2.1061868188809267</c:v>
                </c:pt>
                <c:pt idx="20">
                  <c:v>2.1071006106160901</c:v>
                </c:pt>
                <c:pt idx="21">
                  <c:v>2.1078481300073455</c:v>
                </c:pt>
                <c:pt idx="22">
                  <c:v>2.1084585140759455</c:v>
                </c:pt>
                <c:pt idx="23">
                  <c:v>2.1089561748686987</c:v>
                </c:pt>
                <c:pt idx="24">
                  <c:v>2.1093614333795689</c:v>
                </c:pt>
                <c:pt idx="25">
                  <c:v>2.1096911169136137</c:v>
                </c:pt>
                <c:pt idx="26">
                  <c:v>2.1099591010659688</c:v>
                </c:pt>
                <c:pt idx="27">
                  <c:v>2.1101767885601159</c:v>
                </c:pt>
                <c:pt idx="28">
                  <c:v>2.1103535241820381</c:v>
                </c:pt>
                <c:pt idx="29">
                  <c:v>2.1104969491544021</c:v>
                </c:pt>
                <c:pt idx="30">
                  <c:v>2.1106133004507583</c:v>
                </c:pt>
                <c:pt idx="31">
                  <c:v>2.110707661442317</c:v>
                </c:pt>
                <c:pt idx="32">
                  <c:v>2.1107841703849157</c:v>
                </c:pt>
                <c:pt idx="33">
                  <c:v>2.1108461929216777</c:v>
                </c:pt>
                <c:pt idx="34">
                  <c:v>2.1108964642141874</c:v>
                </c:pt>
                <c:pt idx="35">
                  <c:v>2.1109372056586411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952232"/>
        <c:axId val="761952624"/>
      </c:lineChart>
      <c:catAx>
        <c:axId val="76195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52624"/>
        <c:crosses val="autoZero"/>
        <c:auto val="1"/>
        <c:lblAlgn val="ctr"/>
        <c:lblOffset val="100"/>
        <c:noMultiLvlLbl val="0"/>
      </c:catAx>
      <c:valAx>
        <c:axId val="76195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5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Rate of Carrying Capacity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'Model Calculator'!$A$3:$A$38</c:f>
              <c:numCache>
                <c:formatCode>General</c:formatCode>
                <c:ptCount val="36"/>
                <c:pt idx="0">
                  <c:v>1750</c:v>
                </c:pt>
                <c:pt idx="1">
                  <c:v>1760</c:v>
                </c:pt>
                <c:pt idx="2">
                  <c:v>1770</c:v>
                </c:pt>
                <c:pt idx="3">
                  <c:v>1780</c:v>
                </c:pt>
                <c:pt idx="4">
                  <c:v>1790</c:v>
                </c:pt>
                <c:pt idx="5">
                  <c:v>1800</c:v>
                </c:pt>
                <c:pt idx="6">
                  <c:v>1810</c:v>
                </c:pt>
                <c:pt idx="7">
                  <c:v>1820</c:v>
                </c:pt>
                <c:pt idx="8">
                  <c:v>1830</c:v>
                </c:pt>
                <c:pt idx="9">
                  <c:v>1840</c:v>
                </c:pt>
                <c:pt idx="10">
                  <c:v>1850</c:v>
                </c:pt>
                <c:pt idx="11">
                  <c:v>1860</c:v>
                </c:pt>
                <c:pt idx="12">
                  <c:v>1870</c:v>
                </c:pt>
                <c:pt idx="13">
                  <c:v>1880</c:v>
                </c:pt>
                <c:pt idx="14">
                  <c:v>1890</c:v>
                </c:pt>
                <c:pt idx="15">
                  <c:v>1900</c:v>
                </c:pt>
                <c:pt idx="16">
                  <c:v>1910</c:v>
                </c:pt>
                <c:pt idx="17">
                  <c:v>1920</c:v>
                </c:pt>
                <c:pt idx="18">
                  <c:v>1930</c:v>
                </c:pt>
                <c:pt idx="19">
                  <c:v>1940</c:v>
                </c:pt>
                <c:pt idx="20">
                  <c:v>1950</c:v>
                </c:pt>
                <c:pt idx="21">
                  <c:v>1960</c:v>
                </c:pt>
                <c:pt idx="22">
                  <c:v>1970</c:v>
                </c:pt>
                <c:pt idx="23">
                  <c:v>1980</c:v>
                </c:pt>
                <c:pt idx="24">
                  <c:v>1990</c:v>
                </c:pt>
                <c:pt idx="25">
                  <c:v>2000</c:v>
                </c:pt>
                <c:pt idx="26">
                  <c:v>2010</c:v>
                </c:pt>
                <c:pt idx="27">
                  <c:v>2020</c:v>
                </c:pt>
                <c:pt idx="28">
                  <c:v>2030</c:v>
                </c:pt>
                <c:pt idx="29">
                  <c:v>2040</c:v>
                </c:pt>
                <c:pt idx="30">
                  <c:v>2050</c:v>
                </c:pt>
                <c:pt idx="31">
                  <c:v>2060</c:v>
                </c:pt>
                <c:pt idx="32">
                  <c:v>2070</c:v>
                </c:pt>
                <c:pt idx="33">
                  <c:v>2080</c:v>
                </c:pt>
                <c:pt idx="34">
                  <c:v>2090</c:v>
                </c:pt>
                <c:pt idx="35">
                  <c:v>2100</c:v>
                </c:pt>
              </c:numCache>
            </c:numRef>
          </c:cat>
          <c:val>
            <c:numRef>
              <c:f>'Model Calculator'!$H$3:$H$38</c:f>
              <c:numCache>
                <c:formatCode>General</c:formatCode>
                <c:ptCount val="36"/>
                <c:pt idx="0">
                  <c:v>1.0000000000000002E-2</c:v>
                </c:pt>
                <c:pt idx="1">
                  <c:v>1.0009999999999998E-2</c:v>
                </c:pt>
                <c:pt idx="2">
                  <c:v>9.8397399099999956E-3</c:v>
                </c:pt>
                <c:pt idx="3">
                  <c:v>9.4965911236748121E-3</c:v>
                </c:pt>
                <c:pt idx="4">
                  <c:v>9.0001429211063726E-3</c:v>
                </c:pt>
                <c:pt idx="5">
                  <c:v>8.3798213500735023E-3</c:v>
                </c:pt>
                <c:pt idx="6">
                  <c:v>7.6711776319363162E-3</c:v>
                </c:pt>
                <c:pt idx="7">
                  <c:v>6.9116436607876454E-3</c:v>
                </c:pt>
                <c:pt idx="8">
                  <c:v>6.1366000670414131E-3</c:v>
                </c:pt>
                <c:pt idx="9">
                  <c:v>5.3764020399192395E-3</c:v>
                </c:pt>
                <c:pt idx="10">
                  <c:v>4.654668175007458E-3</c:v>
                </c:pt>
                <c:pt idx="11">
                  <c:v>3.9877984503027672E-3</c:v>
                </c:pt>
                <c:pt idx="12">
                  <c:v>3.3854525206932795E-3</c:v>
                </c:pt>
                <c:pt idx="13">
                  <c:v>2.8516236662809377E-3</c:v>
                </c:pt>
                <c:pt idx="14">
                  <c:v>2.3859634183350125E-3</c:v>
                </c:pt>
                <c:pt idx="15">
                  <c:v>1.9850968507066523E-3</c:v>
                </c:pt>
                <c:pt idx="16">
                  <c:v>1.6437707383614127E-3</c:v>
                </c:pt>
                <c:pt idx="17">
                  <c:v>1.3557651858670374E-3</c:v>
                </c:pt>
                <c:pt idx="18">
                  <c:v>1.1145611708341658E-3</c:v>
                </c:pt>
                <c:pt idx="19">
                  <c:v>9.1379173516333359E-4</c:v>
                </c:pt>
                <c:pt idx="20">
                  <c:v>7.4751939125522124E-4</c:v>
                </c:pt>
                <c:pt idx="21">
                  <c:v>6.1038406860006037E-4</c:v>
                </c:pt>
                <c:pt idx="22">
                  <c:v>4.9766079275334954E-4</c:v>
                </c:pt>
                <c:pt idx="23">
                  <c:v>4.0525851087010883E-4</c:v>
                </c:pt>
                <c:pt idx="24">
                  <c:v>3.2968353404493435E-4</c:v>
                </c:pt>
                <c:pt idx="25">
                  <c:v>2.6798415235538539E-4</c:v>
                </c:pt>
                <c:pt idx="26">
                  <c:v>2.1768749414698943E-4</c:v>
                </c:pt>
                <c:pt idx="27">
                  <c:v>1.7673562192239194E-4</c:v>
                </c:pt>
                <c:pt idx="28">
                  <c:v>1.4342497236390883E-4</c:v>
                </c:pt>
                <c:pt idx="29">
                  <c:v>1.1635129635619356E-4</c:v>
                </c:pt>
                <c:pt idx="30">
                  <c:v>9.4360991558475448E-5</c:v>
                </c:pt>
                <c:pt idx="31">
                  <c:v>7.6508942598851626E-5</c:v>
                </c:pt>
                <c:pt idx="32">
                  <c:v>6.2022536762195452E-5</c:v>
                </c:pt>
                <c:pt idx="33">
                  <c:v>5.0271292509591581E-5</c:v>
                </c:pt>
                <c:pt idx="34">
                  <c:v>4.0741444453832416E-5</c:v>
                </c:pt>
                <c:pt idx="35">
                  <c:v>3.3014817173165235E-5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089664"/>
        <c:axId val="980090056"/>
      </c:lineChart>
      <c:catAx>
        <c:axId val="98008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0056"/>
        <c:crosses val="autoZero"/>
        <c:auto val="1"/>
        <c:lblAlgn val="ctr"/>
        <c:lblOffset val="100"/>
        <c:noMultiLvlLbl val="0"/>
      </c:catAx>
      <c:valAx>
        <c:axId val="98009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8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133350</xdr:colOff>
      <xdr:row>3</xdr:row>
      <xdr:rowOff>33337</xdr:rowOff>
    </xdr:from>
    <xdr:ext cx="65" cy="172227"/>
    <xdr:sp macro="" textlink="">
      <xdr:nvSpPr>
        <xdr:cNvPr id="2" name="TextBox 1"/>
        <xdr:cNvSpPr txBox="1"/>
      </xdr:nvSpPr>
      <xdr:spPr>
        <a:xfrm>
          <a:off x="5629275" y="747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38100</xdr:colOff>
      <xdr:row>16</xdr:row>
      <xdr:rowOff>166687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357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9525</xdr:colOff>
      <xdr:row>1</xdr:row>
      <xdr:rowOff>14287</xdr:rowOff>
    </xdr:from>
    <xdr:ext cx="15087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4895850" y="347662"/>
              <a:ext cx="1508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4895850" y="347662"/>
              <a:ext cx="1508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𝑡_0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38100</xdr:colOff>
      <xdr:row>16</xdr:row>
      <xdr:rowOff>166687</xdr:rowOff>
    </xdr:from>
    <xdr:ext cx="65" cy="172227"/>
    <xdr:sp macro="" textlink="">
      <xdr:nvSpPr>
        <xdr:cNvPr id="5" name="TextBox 4"/>
        <xdr:cNvSpPr txBox="1"/>
      </xdr:nvSpPr>
      <xdr:spPr>
        <a:xfrm>
          <a:off x="8582025" y="3357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0</xdr:colOff>
      <xdr:row>3</xdr:row>
      <xdr:rowOff>14287</xdr:rowOff>
    </xdr:from>
    <xdr:to>
      <xdr:col>15</xdr:col>
      <xdr:colOff>304800</xdr:colOff>
      <xdr:row>17</xdr:row>
      <xdr:rowOff>90487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309562</xdr:colOff>
      <xdr:row>3</xdr:row>
      <xdr:rowOff>14287</xdr:rowOff>
    </xdr:from>
    <xdr:to>
      <xdr:col>23</xdr:col>
      <xdr:colOff>4762</xdr:colOff>
      <xdr:row>17</xdr:row>
      <xdr:rowOff>90487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</xdr:colOff>
      <xdr:row>17</xdr:row>
      <xdr:rowOff>90487</xdr:rowOff>
    </xdr:from>
    <xdr:to>
      <xdr:col>15</xdr:col>
      <xdr:colOff>309562</xdr:colOff>
      <xdr:row>31</xdr:row>
      <xdr:rowOff>166687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309562</xdr:colOff>
      <xdr:row>17</xdr:row>
      <xdr:rowOff>90487</xdr:rowOff>
    </xdr:from>
    <xdr:to>
      <xdr:col>23</xdr:col>
      <xdr:colOff>4762</xdr:colOff>
      <xdr:row>31</xdr:row>
      <xdr:rowOff>166687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8</xdr:col>
      <xdr:colOff>0</xdr:colOff>
      <xdr:row>0</xdr:row>
      <xdr:rowOff>0</xdr:rowOff>
    </xdr:from>
    <xdr:ext cx="4876800" cy="7524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4600575" y="0"/>
              <a:ext cx="4876800" cy="752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𝑑𝑃</m:t>
                        </m:r>
                        <m:d>
                          <m:dPr>
                            <m:ctrlPr>
                              <a:rPr lang="en-US" sz="2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2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</m:d>
                      </m:num>
                      <m:den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  <m:r>
                      <a:rPr lang="en-US" sz="2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𝑟𝑃</m:t>
                    </m:r>
                    <m:d>
                      <m:d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d>
                      <m:dPr>
                        <m:begChr m:val="["/>
                        <m:endChr m:val="]"/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𝐾</m:t>
                        </m:r>
                        <m:d>
                          <m:dPr>
                            <m:ctrlPr>
                              <a:rPr lang="en-US" sz="2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2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</m:d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𝑃</m:t>
                        </m:r>
                        <m:d>
                          <m:dPr>
                            <m:ctrlPr>
                              <a:rPr lang="en-US" sz="2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2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</m:d>
                      </m:e>
                    </m:d>
                    <m:r>
                      <a:rPr lang="en-US" sz="24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𝑑𝐾</m:t>
                        </m:r>
                        <m:d>
                          <m:dPr>
                            <m:ctrlPr>
                              <a:rPr lang="en-US" sz="24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24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</m:d>
                      </m:num>
                      <m:den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𝑑𝑡</m:t>
                        </m:r>
                      </m:den>
                    </m:f>
                  </m:oMath>
                </m:oMathPara>
              </a14:m>
              <a:endParaRPr lang="en-US" sz="2800" i="1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4600575" y="0"/>
              <a:ext cx="4876800" cy="7524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2400" b="0" i="0">
                  <a:latin typeface="Cambria Math" panose="02040503050406030204" pitchFamily="18" charset="0"/>
                </a:rPr>
                <a:t>𝑑𝑃(𝑡)/𝑑𝑡=𝑟𝑃(𝑡)[𝐾(𝑡)−𝑃(𝑡)]=𝑑𝐾(𝑡)/(𝑐∗𝑑𝑡)</a:t>
              </a:r>
              <a:endParaRPr lang="en-US" sz="2800" i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9</xdr:col>
          <xdr:colOff>495300</xdr:colOff>
          <xdr:row>43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sil@grinnell.edu?subject=Inquiry%20Regarding%20Malthus-Condorcet%20Mathematical%20Mode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8"/>
  <sheetViews>
    <sheetView tabSelected="1" zoomScale="90" zoomScaleNormal="90" workbookViewId="0">
      <selection activeCell="X36" sqref="X36"/>
    </sheetView>
  </sheetViews>
  <sheetFormatPr defaultRowHeight="15" x14ac:dyDescent="0.25"/>
  <cols>
    <col min="1" max="1" width="7.7109375" bestFit="1" customWidth="1"/>
    <col min="2" max="2" width="14.7109375" bestFit="1" customWidth="1"/>
    <col min="3" max="7" width="9.28515625" bestFit="1" customWidth="1"/>
    <col min="8" max="8" width="14.7109375" bestFit="1" customWidth="1"/>
    <col min="24" max="25" width="9.28515625" style="1" bestFit="1" customWidth="1"/>
    <col min="26" max="26" width="17" style="7" bestFit="1" customWidth="1"/>
    <col min="27" max="27" width="9.28515625" style="6" bestFit="1" customWidth="1"/>
    <col min="28" max="28" width="9.28515625" style="5" bestFit="1" customWidth="1"/>
    <col min="29" max="29" width="17" style="8" bestFit="1" customWidth="1"/>
  </cols>
  <sheetData>
    <row r="1" spans="1:29" ht="26.25" x14ac:dyDescent="0.25">
      <c r="A1" s="19" t="s">
        <v>0</v>
      </c>
      <c r="B1" s="19"/>
      <c r="C1" s="19"/>
      <c r="D1" s="19"/>
      <c r="E1" s="19"/>
      <c r="F1" s="19"/>
      <c r="G1" s="19"/>
      <c r="H1" s="19"/>
      <c r="Q1" s="20" t="s">
        <v>15</v>
      </c>
      <c r="R1" s="20"/>
      <c r="S1" s="20"/>
      <c r="T1" s="20"/>
      <c r="U1" s="20"/>
      <c r="V1" s="20"/>
      <c r="W1" s="20"/>
      <c r="X1" s="21" t="s">
        <v>12</v>
      </c>
      <c r="Y1" s="21"/>
      <c r="Z1" s="21"/>
      <c r="AA1" s="21"/>
      <c r="AB1" s="21"/>
      <c r="AC1" s="21"/>
    </row>
    <row r="2" spans="1:29" x14ac:dyDescent="0.25">
      <c r="B2" s="1" t="s">
        <v>7</v>
      </c>
      <c r="C2" s="1" t="s">
        <v>6</v>
      </c>
      <c r="D2" s="1" t="s">
        <v>5</v>
      </c>
      <c r="E2" s="1" t="s">
        <v>4</v>
      </c>
      <c r="F2" s="4" t="s">
        <v>1</v>
      </c>
      <c r="G2" s="1" t="s">
        <v>3</v>
      </c>
      <c r="H2" s="1" t="s">
        <v>2</v>
      </c>
      <c r="Q2" s="3" t="s">
        <v>8</v>
      </c>
      <c r="R2" s="27" t="s">
        <v>13</v>
      </c>
      <c r="S2" s="28"/>
      <c r="T2" s="28"/>
      <c r="U2" s="28"/>
      <c r="V2" s="10" t="s">
        <v>16</v>
      </c>
      <c r="W2" t="s">
        <v>17</v>
      </c>
      <c r="X2" s="1" t="s">
        <v>10</v>
      </c>
      <c r="Y2" s="1" t="s">
        <v>11</v>
      </c>
      <c r="Z2" s="11" t="s">
        <v>7</v>
      </c>
      <c r="AA2" s="12" t="s">
        <v>5</v>
      </c>
      <c r="AB2" s="13" t="s">
        <v>4</v>
      </c>
      <c r="AC2" s="14" t="s">
        <v>2</v>
      </c>
    </row>
    <row r="3" spans="1:29" x14ac:dyDescent="0.25">
      <c r="A3" s="15">
        <v>1750</v>
      </c>
      <c r="B3" s="7">
        <f>C3*D3*(E3-D3)</f>
        <v>0.1</v>
      </c>
      <c r="C3" s="15">
        <v>0.1</v>
      </c>
      <c r="D3" s="15">
        <v>1</v>
      </c>
      <c r="E3" s="15">
        <v>2</v>
      </c>
      <c r="F3" s="15">
        <v>0.1</v>
      </c>
      <c r="G3" s="15">
        <v>10</v>
      </c>
      <c r="H3" s="8">
        <f>F3*B3</f>
        <v>1.0000000000000002E-2</v>
      </c>
      <c r="Q3" s="9" t="s">
        <v>9</v>
      </c>
      <c r="R3" s="22" t="s">
        <v>23</v>
      </c>
      <c r="S3" s="22"/>
      <c r="T3" s="22"/>
      <c r="U3" s="22"/>
      <c r="V3" s="22"/>
      <c r="W3" s="22"/>
      <c r="X3" s="25" t="s">
        <v>24</v>
      </c>
      <c r="Y3" s="25"/>
      <c r="Z3" s="25"/>
      <c r="AA3" s="25"/>
      <c r="AB3" s="25"/>
      <c r="AC3" s="25"/>
    </row>
    <row r="4" spans="1:29" x14ac:dyDescent="0.25">
      <c r="A4" s="2">
        <f>A3+G3</f>
        <v>1760</v>
      </c>
      <c r="B4" s="7">
        <f t="shared" ref="B4:B38" si="0">C4*D4*(E4-D4)</f>
        <v>0.10009999999999998</v>
      </c>
      <c r="C4" s="16">
        <f>C3</f>
        <v>0.1</v>
      </c>
      <c r="D4" s="6">
        <f>D3+B3</f>
        <v>1.1000000000000001</v>
      </c>
      <c r="E4" s="5">
        <f>E3+H3</f>
        <v>2.0099999999999998</v>
      </c>
      <c r="F4" s="16">
        <f>F3</f>
        <v>0.1</v>
      </c>
      <c r="G4" s="4">
        <f>G3</f>
        <v>10</v>
      </c>
      <c r="H4" s="8">
        <f t="shared" ref="H4:H38" si="1">F4*B4</f>
        <v>1.0009999999999998E-2</v>
      </c>
      <c r="X4" s="18">
        <f>A3</f>
        <v>1750</v>
      </c>
      <c r="Y4" s="18">
        <f>A38</f>
        <v>2100</v>
      </c>
      <c r="Z4" s="17">
        <f>AVERAGE(B3:B38)</f>
        <v>3.0825061243282222E-2</v>
      </c>
      <c r="AA4" s="17">
        <f>AVERAGE(D3:D38)</f>
        <v>1.8739082195600512</v>
      </c>
      <c r="AB4" s="17">
        <f>AVERAGE(E3:E38)</f>
        <v>2.0873908219560047</v>
      </c>
      <c r="AC4" s="17">
        <f>AVERAGE(H3:H38)</f>
        <v>3.0825061243282218E-3</v>
      </c>
    </row>
    <row r="5" spans="1:29" x14ac:dyDescent="0.25">
      <c r="A5" s="2">
        <f>A4+G3</f>
        <v>1770</v>
      </c>
      <c r="B5" s="7">
        <f t="shared" si="0"/>
        <v>9.8397399099999949E-2</v>
      </c>
      <c r="C5" s="16">
        <f t="shared" ref="C5:C38" si="2">C4</f>
        <v>0.1</v>
      </c>
      <c r="D5" s="6">
        <f t="shared" ref="D5:D38" si="3">D4+B4</f>
        <v>1.2001000000000002</v>
      </c>
      <c r="E5" s="5">
        <f>E4+H4</f>
        <v>2.0200099999999996</v>
      </c>
      <c r="F5" s="16">
        <f t="shared" ref="F5:F38" si="4">F4</f>
        <v>0.1</v>
      </c>
      <c r="G5" s="4">
        <f t="shared" ref="G5:G38" si="5">G4</f>
        <v>10</v>
      </c>
      <c r="H5" s="8">
        <f t="shared" si="1"/>
        <v>9.8397399099999956E-3</v>
      </c>
      <c r="X5" s="26" t="s">
        <v>18</v>
      </c>
      <c r="Y5" s="26"/>
      <c r="Z5" s="26"/>
      <c r="AA5" s="26"/>
      <c r="AB5" s="26"/>
      <c r="AC5" s="26"/>
    </row>
    <row r="6" spans="1:29" x14ac:dyDescent="0.25">
      <c r="A6" s="2">
        <f>A5+G3</f>
        <v>1780</v>
      </c>
      <c r="B6" s="7">
        <f t="shared" si="0"/>
        <v>9.4965911236748107E-2</v>
      </c>
      <c r="C6" s="16">
        <f t="shared" si="2"/>
        <v>0.1</v>
      </c>
      <c r="D6" s="6">
        <f t="shared" si="3"/>
        <v>1.2984973991000002</v>
      </c>
      <c r="E6" s="5">
        <f t="shared" ref="E6:E38" si="6">E5+H5</f>
        <v>2.0298497399099995</v>
      </c>
      <c r="F6" s="16">
        <f t="shared" si="4"/>
        <v>0.1</v>
      </c>
      <c r="G6" s="4">
        <f t="shared" si="5"/>
        <v>10</v>
      </c>
      <c r="H6" s="8">
        <f t="shared" si="1"/>
        <v>9.4965911236748121E-3</v>
      </c>
      <c r="X6" s="18">
        <f>A3</f>
        <v>1750</v>
      </c>
      <c r="Y6" s="18">
        <f>A20</f>
        <v>1920</v>
      </c>
      <c r="Z6" s="17">
        <f>AVERAGE(B3:B20)</f>
        <v>5.8373476505607695E-2</v>
      </c>
      <c r="AA6" s="17">
        <f>AVERAGE(D3:D20)</f>
        <v>1.6542350977382525</v>
      </c>
      <c r="AB6" s="17">
        <f>AVERAGE(E3:E20)</f>
        <v>2.0654235097738245</v>
      </c>
      <c r="AC6" s="17">
        <f>AVERAGE(H3:H20)</f>
        <v>5.8373476505607681E-3</v>
      </c>
    </row>
    <row r="7" spans="1:29" x14ac:dyDescent="0.25">
      <c r="A7" s="2">
        <f>A6+G3</f>
        <v>1790</v>
      </c>
      <c r="B7" s="7">
        <f t="shared" si="0"/>
        <v>9.000142921106373E-2</v>
      </c>
      <c r="C7" s="16">
        <f t="shared" si="2"/>
        <v>0.1</v>
      </c>
      <c r="D7" s="6">
        <f t="shared" si="3"/>
        <v>1.3934633103367482</v>
      </c>
      <c r="E7" s="5">
        <f>E6+H6</f>
        <v>2.0393463310336744</v>
      </c>
      <c r="F7" s="16">
        <f>F6</f>
        <v>0.1</v>
      </c>
      <c r="G7" s="4">
        <f t="shared" si="5"/>
        <v>10</v>
      </c>
      <c r="H7" s="8">
        <f t="shared" si="1"/>
        <v>9.0001429211063726E-3</v>
      </c>
      <c r="X7" s="18">
        <f>A21</f>
        <v>1930</v>
      </c>
      <c r="Y7" s="18">
        <f>A38</f>
        <v>2100</v>
      </c>
      <c r="Z7" s="17">
        <f>AVERAGE(B21:B38)</f>
        <v>3.2766459809567532E-3</v>
      </c>
      <c r="AA7" s="17">
        <f>AVERAGE(D21:D38)</f>
        <v>2.0935813413818507</v>
      </c>
      <c r="AB7" s="17">
        <f>AVERAGE(E21:E38)</f>
        <v>2.1093581341381835</v>
      </c>
      <c r="AC7" s="17">
        <f>AVERAGE(H21:H38)</f>
        <v>3.2766459809567528E-4</v>
      </c>
    </row>
    <row r="8" spans="1:29" x14ac:dyDescent="0.25">
      <c r="A8" s="2">
        <f>A7+G3</f>
        <v>1800</v>
      </c>
      <c r="B8" s="7">
        <f t="shared" si="0"/>
        <v>8.3798213500735019E-2</v>
      </c>
      <c r="C8" s="16">
        <f t="shared" si="2"/>
        <v>0.1</v>
      </c>
      <c r="D8" s="6">
        <f t="shared" si="3"/>
        <v>1.483464739547812</v>
      </c>
      <c r="E8" s="5">
        <f t="shared" si="6"/>
        <v>2.0483464739547808</v>
      </c>
      <c r="F8" s="16">
        <f t="shared" si="4"/>
        <v>0.1</v>
      </c>
      <c r="G8" s="4">
        <f t="shared" si="5"/>
        <v>10</v>
      </c>
      <c r="H8" s="8">
        <f t="shared" si="1"/>
        <v>8.3798213500735023E-3</v>
      </c>
      <c r="X8" s="26" t="s">
        <v>19</v>
      </c>
      <c r="Y8" s="26"/>
      <c r="Z8" s="26"/>
      <c r="AA8" s="26"/>
      <c r="AB8" s="26"/>
      <c r="AC8" s="26"/>
    </row>
    <row r="9" spans="1:29" x14ac:dyDescent="0.25">
      <c r="A9" s="2">
        <f>A8+G3</f>
        <v>1810</v>
      </c>
      <c r="B9" s="7">
        <f t="shared" si="0"/>
        <v>7.6711776319363156E-2</v>
      </c>
      <c r="C9" s="16">
        <f t="shared" si="2"/>
        <v>0.1</v>
      </c>
      <c r="D9" s="6">
        <f t="shared" si="3"/>
        <v>1.5672629530485471</v>
      </c>
      <c r="E9" s="5">
        <f t="shared" si="6"/>
        <v>2.0567262953048542</v>
      </c>
      <c r="F9" s="16">
        <f t="shared" si="4"/>
        <v>0.1</v>
      </c>
      <c r="G9" s="4">
        <f t="shared" si="5"/>
        <v>10</v>
      </c>
      <c r="H9" s="8">
        <f t="shared" si="1"/>
        <v>7.6711776319363162E-3</v>
      </c>
      <c r="X9" s="18">
        <f>A3</f>
        <v>1750</v>
      </c>
      <c r="Y9" s="18">
        <f>A14</f>
        <v>1860</v>
      </c>
      <c r="Z9" s="17">
        <f>AVERAGE(B3:B14)</f>
        <v>7.6220487774874612E-2</v>
      </c>
      <c r="AA9" s="17">
        <f>AVERAGE(D3:D14)</f>
        <v>1.4897750433219892</v>
      </c>
      <c r="AB9" s="17">
        <f>AVERAGE(E3:E14)</f>
        <v>2.0489775043321985</v>
      </c>
      <c r="AC9" s="17">
        <f>AVERAGE(H3:H14)</f>
        <v>7.6220487774874592E-3</v>
      </c>
    </row>
    <row r="10" spans="1:29" x14ac:dyDescent="0.25">
      <c r="A10" s="2">
        <f>A9+G3</f>
        <v>1820</v>
      </c>
      <c r="B10" s="7">
        <f t="shared" si="0"/>
        <v>6.9116436607876447E-2</v>
      </c>
      <c r="C10" s="16">
        <f t="shared" si="2"/>
        <v>0.1</v>
      </c>
      <c r="D10" s="6">
        <f t="shared" si="3"/>
        <v>1.6439747293679103</v>
      </c>
      <c r="E10" s="5">
        <f t="shared" si="6"/>
        <v>2.0643974729367907</v>
      </c>
      <c r="F10" s="16">
        <f>F9</f>
        <v>0.1</v>
      </c>
      <c r="G10" s="4">
        <f t="shared" si="5"/>
        <v>10</v>
      </c>
      <c r="H10" s="8">
        <f t="shared" si="1"/>
        <v>6.9116436607876454E-3</v>
      </c>
      <c r="X10" s="18">
        <f>A15</f>
        <v>1870</v>
      </c>
      <c r="Y10" s="18">
        <f>A26</f>
        <v>1980</v>
      </c>
      <c r="Z10" s="17">
        <f>AVERAGE(B15:B26)</f>
        <v>1.4914040041433811E-2</v>
      </c>
      <c r="AA10" s="17">
        <f>AVERAGE(D15:D26)</f>
        <v>2.0279296917513121</v>
      </c>
      <c r="AB10" s="17">
        <f>AVERAGE(E15:E26)</f>
        <v>2.1027929691751299</v>
      </c>
      <c r="AC10" s="17">
        <f>AVERAGE(H15:H26)</f>
        <v>1.4914040041433812E-3</v>
      </c>
    </row>
    <row r="11" spans="1:29" x14ac:dyDescent="0.25">
      <c r="A11" s="2">
        <f>A10+G3</f>
        <v>1830</v>
      </c>
      <c r="B11" s="7">
        <f t="shared" si="0"/>
        <v>6.1366000670414131E-2</v>
      </c>
      <c r="C11" s="16">
        <f t="shared" si="2"/>
        <v>0.1</v>
      </c>
      <c r="D11" s="6">
        <f t="shared" si="3"/>
        <v>1.7130911659757868</v>
      </c>
      <c r="E11" s="5">
        <f t="shared" si="6"/>
        <v>2.0713091165975781</v>
      </c>
      <c r="F11" s="16">
        <f t="shared" si="4"/>
        <v>0.1</v>
      </c>
      <c r="G11" s="4">
        <f t="shared" si="5"/>
        <v>10</v>
      </c>
      <c r="H11" s="8">
        <f t="shared" si="1"/>
        <v>6.1366000670414131E-3</v>
      </c>
      <c r="X11" s="18">
        <f>A27</f>
        <v>1990</v>
      </c>
      <c r="Y11" s="18">
        <f>A38</f>
        <v>2100</v>
      </c>
      <c r="Z11" s="17">
        <f>AVERAGE(B27:B38)</f>
        <v>1.3406559135382622E-3</v>
      </c>
      <c r="AA11" s="17">
        <f>AVERAGE(D27:D38)</f>
        <v>2.1040199236068533</v>
      </c>
      <c r="AB11" s="17">
        <f>AVERAGE(E27:E38)</f>
        <v>2.1104019923606834</v>
      </c>
      <c r="AC11" s="17">
        <f>AVERAGE(H27:H38)</f>
        <v>1.3406559135382628E-4</v>
      </c>
    </row>
    <row r="12" spans="1:29" x14ac:dyDescent="0.25">
      <c r="A12" s="2">
        <f>A11+G3</f>
        <v>1840</v>
      </c>
      <c r="B12" s="7">
        <f t="shared" si="0"/>
        <v>5.376402039919239E-2</v>
      </c>
      <c r="C12" s="16">
        <f t="shared" si="2"/>
        <v>0.1</v>
      </c>
      <c r="D12" s="6">
        <f t="shared" si="3"/>
        <v>1.774457166646201</v>
      </c>
      <c r="E12" s="5">
        <f t="shared" si="6"/>
        <v>2.0774457166646196</v>
      </c>
      <c r="F12" s="16">
        <f t="shared" si="4"/>
        <v>0.1</v>
      </c>
      <c r="G12" s="4">
        <f t="shared" si="5"/>
        <v>10</v>
      </c>
      <c r="H12" s="8">
        <f t="shared" si="1"/>
        <v>5.3764020399192395E-3</v>
      </c>
      <c r="X12" s="26" t="s">
        <v>20</v>
      </c>
      <c r="Y12" s="26"/>
      <c r="Z12" s="26"/>
      <c r="AA12" s="26"/>
      <c r="AB12" s="26"/>
      <c r="AC12" s="26"/>
    </row>
    <row r="13" spans="1:29" x14ac:dyDescent="0.25">
      <c r="A13" s="2">
        <f>A12+G3</f>
        <v>1850</v>
      </c>
      <c r="B13" s="7">
        <f t="shared" si="0"/>
        <v>4.6546681750074578E-2</v>
      </c>
      <c r="C13" s="16">
        <f t="shared" si="2"/>
        <v>0.1</v>
      </c>
      <c r="D13" s="6">
        <f t="shared" si="3"/>
        <v>1.8282211870453935</v>
      </c>
      <c r="E13" s="5">
        <f t="shared" si="6"/>
        <v>2.0828221187045388</v>
      </c>
      <c r="F13" s="16">
        <f t="shared" si="4"/>
        <v>0.1</v>
      </c>
      <c r="G13" s="4">
        <f t="shared" si="5"/>
        <v>10</v>
      </c>
      <c r="H13" s="8">
        <f t="shared" si="1"/>
        <v>4.654668175007458E-3</v>
      </c>
      <c r="X13" s="18">
        <f>A3</f>
        <v>1750</v>
      </c>
      <c r="Y13" s="18">
        <f>A11</f>
        <v>1830</v>
      </c>
      <c r="Z13" s="17">
        <f>AVERAGE(B3:B11)</f>
        <v>8.6050796294022291E-2</v>
      </c>
      <c r="AA13" s="17">
        <f>AVERAGE(D3:D11)</f>
        <v>1.3777615885974226</v>
      </c>
      <c r="AB13" s="17">
        <f>AVERAGE(E3:E11)</f>
        <v>2.0377761588597418</v>
      </c>
      <c r="AC13" s="17">
        <f>AVERAGE(H3:H11)</f>
        <v>8.6050796294022281E-3</v>
      </c>
    </row>
    <row r="14" spans="1:29" x14ac:dyDescent="0.25">
      <c r="A14" s="2">
        <f>A13+G3</f>
        <v>1860</v>
      </c>
      <c r="B14" s="7">
        <f t="shared" si="0"/>
        <v>3.9877984503027673E-2</v>
      </c>
      <c r="C14" s="16">
        <f t="shared" si="2"/>
        <v>0.1</v>
      </c>
      <c r="D14" s="6">
        <f t="shared" si="3"/>
        <v>1.8747678687954681</v>
      </c>
      <c r="E14" s="5">
        <f t="shared" si="6"/>
        <v>2.0874767868795461</v>
      </c>
      <c r="F14" s="16">
        <f t="shared" si="4"/>
        <v>0.1</v>
      </c>
      <c r="G14" s="4">
        <f t="shared" si="5"/>
        <v>10</v>
      </c>
      <c r="H14" s="8">
        <f t="shared" si="1"/>
        <v>3.9877984503027672E-3</v>
      </c>
      <c r="X14" s="18">
        <f>A12</f>
        <v>1840</v>
      </c>
      <c r="Y14" s="18">
        <f>A20</f>
        <v>1920</v>
      </c>
      <c r="Z14" s="17">
        <f>AVERAGE(B12:B20)</f>
        <v>3.0696156717193106E-2</v>
      </c>
      <c r="AA14" s="17">
        <f>AVERAGE(D12:D20)</f>
        <v>1.9307086068790815</v>
      </c>
      <c r="AB14" s="17">
        <f>AVERAGE(E12:E20)</f>
        <v>2.0930708606879072</v>
      </c>
      <c r="AC14" s="17">
        <f>AVERAGE(H12:H20)</f>
        <v>3.0696156717193116E-3</v>
      </c>
    </row>
    <row r="15" spans="1:29" x14ac:dyDescent="0.25">
      <c r="A15" s="2">
        <f>A14+G3</f>
        <v>1870</v>
      </c>
      <c r="B15" s="7">
        <f t="shared" si="0"/>
        <v>3.3854525206932794E-2</v>
      </c>
      <c r="C15" s="16">
        <f t="shared" si="2"/>
        <v>0.1</v>
      </c>
      <c r="D15" s="6">
        <f t="shared" si="3"/>
        <v>1.9146458532984958</v>
      </c>
      <c r="E15" s="5">
        <f t="shared" si="6"/>
        <v>2.0914645853298488</v>
      </c>
      <c r="F15" s="16">
        <f t="shared" si="4"/>
        <v>0.1</v>
      </c>
      <c r="G15" s="4">
        <f t="shared" si="5"/>
        <v>10</v>
      </c>
      <c r="H15" s="8">
        <f t="shared" si="1"/>
        <v>3.3854525206932795E-3</v>
      </c>
      <c r="X15" s="18">
        <f>A21</f>
        <v>1930</v>
      </c>
      <c r="Y15" s="18">
        <f>A29</f>
        <v>2010</v>
      </c>
      <c r="Z15" s="17">
        <f>AVERAGE(B21:B29)</f>
        <v>5.6717009444706094E-3</v>
      </c>
      <c r="AA15" s="17">
        <f>AVERAGE(D21:D29)</f>
        <v>2.0807046194647358</v>
      </c>
      <c r="AB15" s="17">
        <f>AVERAGE(E21:E29)</f>
        <v>2.1080704619464723</v>
      </c>
      <c r="AC15" s="17">
        <f>AVERAGE(H21:H29)</f>
        <v>5.6717009444706083E-4</v>
      </c>
    </row>
    <row r="16" spans="1:29" x14ac:dyDescent="0.25">
      <c r="A16" s="2">
        <f>A15+G3</f>
        <v>1880</v>
      </c>
      <c r="B16" s="7">
        <f t="shared" si="0"/>
        <v>2.8516236662809374E-2</v>
      </c>
      <c r="C16" s="16">
        <f t="shared" si="2"/>
        <v>0.1</v>
      </c>
      <c r="D16" s="6">
        <f t="shared" si="3"/>
        <v>1.9485003785054287</v>
      </c>
      <c r="E16" s="5">
        <f t="shared" si="6"/>
        <v>2.0948500378505419</v>
      </c>
      <c r="F16" s="16">
        <f t="shared" si="4"/>
        <v>0.1</v>
      </c>
      <c r="G16" s="4">
        <f t="shared" si="5"/>
        <v>10</v>
      </c>
      <c r="H16" s="8">
        <f t="shared" si="1"/>
        <v>2.8516236662809377E-3</v>
      </c>
      <c r="X16" s="18">
        <f>A30</f>
        <v>2020</v>
      </c>
      <c r="Y16" s="18">
        <f>A38</f>
        <v>2100</v>
      </c>
      <c r="Z16" s="17">
        <f>AVERAGE(B30:B38)</f>
        <v>8.8159101744289558E-4</v>
      </c>
      <c r="AA16" s="17">
        <f>AVERAGE(D30:D38)</f>
        <v>2.1064580632989647</v>
      </c>
      <c r="AB16" s="17">
        <f>AVERAGE(E30:E38)</f>
        <v>2.1106458063298947</v>
      </c>
      <c r="AC16" s="17">
        <f>AVERAGE(H30:H38)</f>
        <v>8.8159101744289569E-5</v>
      </c>
    </row>
    <row r="17" spans="1:29" x14ac:dyDescent="0.25">
      <c r="A17" s="2">
        <f>A16+G3</f>
        <v>1890</v>
      </c>
      <c r="B17" s="7">
        <f t="shared" si="0"/>
        <v>2.3859634183350124E-2</v>
      </c>
      <c r="C17" s="16">
        <f t="shared" si="2"/>
        <v>0.1</v>
      </c>
      <c r="D17" s="6">
        <f t="shared" si="3"/>
        <v>1.977016615168238</v>
      </c>
      <c r="E17" s="5">
        <f t="shared" si="6"/>
        <v>2.0977016615168229</v>
      </c>
      <c r="F17" s="16">
        <f t="shared" si="4"/>
        <v>0.1</v>
      </c>
      <c r="G17" s="4">
        <f t="shared" si="5"/>
        <v>10</v>
      </c>
      <c r="H17" s="8">
        <f t="shared" si="1"/>
        <v>2.3859634183350125E-3</v>
      </c>
      <c r="X17" s="26" t="s">
        <v>21</v>
      </c>
      <c r="Y17" s="26"/>
      <c r="Z17" s="26"/>
      <c r="AA17" s="26"/>
      <c r="AB17" s="26"/>
      <c r="AC17" s="26"/>
    </row>
    <row r="18" spans="1:29" x14ac:dyDescent="0.25">
      <c r="A18" s="2">
        <f>A17+G3</f>
        <v>1900</v>
      </c>
      <c r="B18" s="7">
        <f t="shared" si="0"/>
        <v>1.9850968507066521E-2</v>
      </c>
      <c r="C18" s="16">
        <f t="shared" si="2"/>
        <v>0.1</v>
      </c>
      <c r="D18" s="6">
        <f t="shared" si="3"/>
        <v>2.0008762493515881</v>
      </c>
      <c r="E18" s="5">
        <f t="shared" si="6"/>
        <v>2.1000876249351581</v>
      </c>
      <c r="F18" s="16">
        <f t="shared" si="4"/>
        <v>0.1</v>
      </c>
      <c r="G18" s="4">
        <f t="shared" si="5"/>
        <v>10</v>
      </c>
      <c r="H18" s="8">
        <f t="shared" si="1"/>
        <v>1.9850968507066523E-3</v>
      </c>
      <c r="X18" s="18">
        <f>A3</f>
        <v>1750</v>
      </c>
      <c r="Y18" s="18">
        <f>A8</f>
        <v>1800</v>
      </c>
      <c r="Z18" s="17">
        <f>AVERAGE(B3:B8)</f>
        <v>9.454382550809115E-2</v>
      </c>
      <c r="AA18" s="17">
        <f>AVERAGE(D3:D8)</f>
        <v>1.2459209081640934</v>
      </c>
      <c r="AB18" s="17">
        <f>AVERAGE(E3:E8)</f>
        <v>2.0245920908164088</v>
      </c>
      <c r="AC18" s="17">
        <f>AVERAGE(H3:H8)</f>
        <v>9.4543825508091144E-3</v>
      </c>
    </row>
    <row r="19" spans="1:29" x14ac:dyDescent="0.25">
      <c r="A19" s="2">
        <f>A18+G3</f>
        <v>1910</v>
      </c>
      <c r="B19" s="7">
        <f t="shared" si="0"/>
        <v>1.6437707383614126E-2</v>
      </c>
      <c r="C19" s="16">
        <f t="shared" si="2"/>
        <v>0.1</v>
      </c>
      <c r="D19" s="6">
        <f t="shared" si="3"/>
        <v>2.0207272178586546</v>
      </c>
      <c r="E19" s="5">
        <f t="shared" si="6"/>
        <v>2.1020727217858646</v>
      </c>
      <c r="F19" s="16">
        <f t="shared" si="4"/>
        <v>0.1</v>
      </c>
      <c r="G19" s="4">
        <f t="shared" si="5"/>
        <v>10</v>
      </c>
      <c r="H19" s="8">
        <f t="shared" si="1"/>
        <v>1.6437707383614127E-3</v>
      </c>
      <c r="X19" s="18">
        <f>A9</f>
        <v>1810</v>
      </c>
      <c r="Y19" s="18">
        <f>A14</f>
        <v>1860</v>
      </c>
      <c r="Z19" s="17">
        <f>AVERAGE(B9:B14)</f>
        <v>5.7897150041658053E-2</v>
      </c>
      <c r="AA19" s="17">
        <f>AVERAGE(D9:D14)</f>
        <v>1.7336291784798845</v>
      </c>
      <c r="AB19" s="17">
        <f>AVERAGE(E9:E14)</f>
        <v>2.0733629178479878</v>
      </c>
      <c r="AC19" s="17">
        <f>AVERAGE(H9:H14)</f>
        <v>5.7897150041658066E-3</v>
      </c>
    </row>
    <row r="20" spans="1:29" x14ac:dyDescent="0.25">
      <c r="A20" s="2">
        <f>A19+G3</f>
        <v>1920</v>
      </c>
      <c r="B20" s="7">
        <f t="shared" si="0"/>
        <v>1.3557651858670373E-2</v>
      </c>
      <c r="C20" s="16">
        <f t="shared" si="2"/>
        <v>0.1</v>
      </c>
      <c r="D20" s="6">
        <f t="shared" si="3"/>
        <v>2.0371649252422688</v>
      </c>
      <c r="E20" s="5">
        <f t="shared" si="6"/>
        <v>2.1037164925242258</v>
      </c>
      <c r="F20" s="16">
        <f t="shared" si="4"/>
        <v>0.1</v>
      </c>
      <c r="G20" s="4">
        <f t="shared" si="5"/>
        <v>10</v>
      </c>
      <c r="H20" s="8">
        <f t="shared" si="1"/>
        <v>1.3557651858670374E-3</v>
      </c>
      <c r="X20" s="18">
        <f>A15</f>
        <v>1870</v>
      </c>
      <c r="Y20" s="18">
        <f>A20</f>
        <v>1920</v>
      </c>
      <c r="Z20" s="17">
        <f>AVERAGE(B15:B20)</f>
        <v>2.2679453967073885E-2</v>
      </c>
      <c r="AA20" s="17">
        <f>AVERAGE(D15:D20)</f>
        <v>1.9831552065707791</v>
      </c>
      <c r="AB20" s="17">
        <f>AVERAGE(E15:E20)</f>
        <v>2.0983155206570769</v>
      </c>
      <c r="AC20" s="17">
        <f>AVERAGE(H15:H20)</f>
        <v>2.2679453967073887E-3</v>
      </c>
    </row>
    <row r="21" spans="1:29" x14ac:dyDescent="0.25">
      <c r="A21" s="2">
        <f>A20+G3</f>
        <v>1930</v>
      </c>
      <c r="B21" s="7">
        <f t="shared" si="0"/>
        <v>1.1145611708341658E-2</v>
      </c>
      <c r="C21" s="16">
        <f t="shared" si="2"/>
        <v>0.1</v>
      </c>
      <c r="D21" s="6">
        <f t="shared" si="3"/>
        <v>2.050722577100939</v>
      </c>
      <c r="E21" s="5">
        <f t="shared" si="6"/>
        <v>2.1050722577100927</v>
      </c>
      <c r="F21" s="16">
        <f t="shared" si="4"/>
        <v>0.1</v>
      </c>
      <c r="G21" s="4">
        <f t="shared" si="5"/>
        <v>10</v>
      </c>
      <c r="H21" s="8">
        <f t="shared" si="1"/>
        <v>1.1145611708341658E-3</v>
      </c>
      <c r="X21" s="18">
        <f>A21</f>
        <v>1930</v>
      </c>
      <c r="Y21" s="18">
        <f>A26</f>
        <v>1980</v>
      </c>
      <c r="Z21" s="17">
        <f>AVERAGE(B21:B26)</f>
        <v>7.1486261157937313E-3</v>
      </c>
      <c r="AA21" s="17">
        <f>AVERAGE(D21:D26)</f>
        <v>2.0727041769318446</v>
      </c>
      <c r="AB21" s="17">
        <f>AVERAGE(E21:E26)</f>
        <v>2.1072704176931834</v>
      </c>
      <c r="AC21" s="17">
        <f>AVERAGE(H21:H26)</f>
        <v>7.1486261157937322E-4</v>
      </c>
    </row>
    <row r="22" spans="1:29" x14ac:dyDescent="0.25">
      <c r="A22" s="2">
        <f>A21+G3</f>
        <v>1940</v>
      </c>
      <c r="B22" s="7">
        <f t="shared" si="0"/>
        <v>9.1379173516333359E-3</v>
      </c>
      <c r="C22" s="16">
        <f t="shared" si="2"/>
        <v>0.1</v>
      </c>
      <c r="D22" s="6">
        <f t="shared" si="3"/>
        <v>2.0618681888092807</v>
      </c>
      <c r="E22" s="5">
        <f t="shared" si="6"/>
        <v>2.1061868188809267</v>
      </c>
      <c r="F22" s="16">
        <f t="shared" si="4"/>
        <v>0.1</v>
      </c>
      <c r="G22" s="4">
        <f t="shared" si="5"/>
        <v>10</v>
      </c>
      <c r="H22" s="8">
        <f t="shared" si="1"/>
        <v>9.1379173516333359E-4</v>
      </c>
      <c r="X22" s="18">
        <f>A27</f>
        <v>1990</v>
      </c>
      <c r="Y22" s="18">
        <f>A32</f>
        <v>2040</v>
      </c>
      <c r="Z22" s="17">
        <f>AVERAGE(B27:B32)</f>
        <v>2.0864451186496723E-3</v>
      </c>
      <c r="AA22" s="17">
        <f>AVERAGE(D27:D32)</f>
        <v>2.1000648554261949</v>
      </c>
      <c r="AB22" s="17">
        <f>AVERAGE(E27:E32)</f>
        <v>2.1100064855426179</v>
      </c>
      <c r="AC22" s="17">
        <f>AVERAGE(H27:H32)</f>
        <v>2.0864451186496723E-4</v>
      </c>
    </row>
    <row r="23" spans="1:29" x14ac:dyDescent="0.25">
      <c r="A23" s="2">
        <f>A22+G3</f>
        <v>1950</v>
      </c>
      <c r="B23" s="7">
        <f t="shared" si="0"/>
        <v>7.4751939125522124E-3</v>
      </c>
      <c r="C23" s="16">
        <f t="shared" si="2"/>
        <v>0.1</v>
      </c>
      <c r="D23" s="6">
        <f t="shared" si="3"/>
        <v>2.071006106160914</v>
      </c>
      <c r="E23" s="5">
        <f t="shared" si="6"/>
        <v>2.1071006106160901</v>
      </c>
      <c r="F23" s="16">
        <f t="shared" si="4"/>
        <v>0.1</v>
      </c>
      <c r="G23" s="4">
        <f t="shared" si="5"/>
        <v>10</v>
      </c>
      <c r="H23" s="8">
        <f t="shared" si="1"/>
        <v>7.4751939125522124E-4</v>
      </c>
      <c r="X23" s="18">
        <f>A33</f>
        <v>2050</v>
      </c>
      <c r="Y23" s="18">
        <f>A38</f>
        <v>2100</v>
      </c>
      <c r="Z23" s="17">
        <f>AVERAGE(B33:B38)</f>
        <v>5.9486670842685298E-4</v>
      </c>
      <c r="AA23" s="17">
        <f>AVERAGE(D33:D38)</f>
        <v>2.1079749917875117</v>
      </c>
      <c r="AB23" s="17">
        <f>AVERAGE(E33:E38)</f>
        <v>2.1107974991787497</v>
      </c>
      <c r="AC23" s="17">
        <f>AVERAGE(H33:H38)</f>
        <v>5.9486670842685289E-5</v>
      </c>
    </row>
    <row r="24" spans="1:29" x14ac:dyDescent="0.25">
      <c r="A24" s="2">
        <f>A23+G3</f>
        <v>1960</v>
      </c>
      <c r="B24" s="7">
        <f t="shared" si="0"/>
        <v>6.1038406860006037E-3</v>
      </c>
      <c r="C24" s="16">
        <f t="shared" si="2"/>
        <v>0.1</v>
      </c>
      <c r="D24" s="6">
        <f t="shared" si="3"/>
        <v>2.0784813000734661</v>
      </c>
      <c r="E24" s="5">
        <f t="shared" si="6"/>
        <v>2.1078481300073455</v>
      </c>
      <c r="F24" s="16">
        <f t="shared" si="4"/>
        <v>0.1</v>
      </c>
      <c r="G24" s="4">
        <f t="shared" si="5"/>
        <v>10</v>
      </c>
      <c r="H24" s="8">
        <f t="shared" si="1"/>
        <v>6.1038406860006037E-4</v>
      </c>
      <c r="X24" s="26" t="s">
        <v>22</v>
      </c>
      <c r="Y24" s="26"/>
      <c r="Z24" s="26"/>
      <c r="AA24" s="26"/>
      <c r="AB24" s="26"/>
      <c r="AC24" s="26"/>
    </row>
    <row r="25" spans="1:29" x14ac:dyDescent="0.25">
      <c r="A25" s="2">
        <f>A24+G3</f>
        <v>1970</v>
      </c>
      <c r="B25" s="7">
        <f t="shared" si="0"/>
        <v>4.9766079275334954E-3</v>
      </c>
      <c r="C25" s="16">
        <f t="shared" si="2"/>
        <v>0.1</v>
      </c>
      <c r="D25" s="6">
        <f t="shared" si="3"/>
        <v>2.0845851407594669</v>
      </c>
      <c r="E25" s="5">
        <f t="shared" si="6"/>
        <v>2.1084585140759455</v>
      </c>
      <c r="F25" s="16">
        <f t="shared" si="4"/>
        <v>0.1</v>
      </c>
      <c r="G25" s="4">
        <f t="shared" si="5"/>
        <v>10</v>
      </c>
      <c r="H25" s="8">
        <f t="shared" si="1"/>
        <v>4.9766079275334954E-4</v>
      </c>
      <c r="X25" s="18">
        <f>A3</f>
        <v>1750</v>
      </c>
      <c r="Y25" s="18">
        <f>A6</f>
        <v>1780</v>
      </c>
      <c r="Z25" s="17">
        <f>AVERAGE(B3:B6)</f>
        <v>9.8365827584187021E-2</v>
      </c>
      <c r="AA25" s="17">
        <f>AVERAGE(D3:D6)</f>
        <v>1.1496493497750002</v>
      </c>
      <c r="AB25" s="17">
        <f>AVERAGE(E3:E6)</f>
        <v>2.0149649349774998</v>
      </c>
      <c r="AC25" s="17">
        <f>AVERAGE(H3:H6)</f>
        <v>9.8365827584187028E-3</v>
      </c>
    </row>
    <row r="26" spans="1:29" x14ac:dyDescent="0.25">
      <c r="A26" s="2">
        <f>A25+G3</f>
        <v>1980</v>
      </c>
      <c r="B26" s="7">
        <f t="shared" si="0"/>
        <v>4.0525851087010881E-3</v>
      </c>
      <c r="C26" s="16">
        <f t="shared" si="2"/>
        <v>0.1</v>
      </c>
      <c r="D26" s="6">
        <f t="shared" si="3"/>
        <v>2.0895617486870002</v>
      </c>
      <c r="E26" s="5">
        <f t="shared" si="6"/>
        <v>2.1089561748686987</v>
      </c>
      <c r="F26" s="16">
        <f t="shared" si="4"/>
        <v>0.1</v>
      </c>
      <c r="G26" s="4">
        <f t="shared" si="5"/>
        <v>10</v>
      </c>
      <c r="H26" s="8">
        <f t="shared" si="1"/>
        <v>4.0525851087010883E-4</v>
      </c>
      <c r="X26" s="18">
        <f>A7</f>
        <v>1790</v>
      </c>
      <c r="Y26" s="18">
        <f>A10</f>
        <v>1820</v>
      </c>
      <c r="Z26" s="17">
        <f>AVERAGE(B7:B10)</f>
        <v>7.9906963909759599E-2</v>
      </c>
      <c r="AA26" s="17">
        <f>AVERAGE(D7:D10)</f>
        <v>1.5220414330752543</v>
      </c>
      <c r="AB26" s="17">
        <f>AVERAGE(E7:E10)</f>
        <v>2.0522041433075247</v>
      </c>
      <c r="AC26" s="17">
        <f>AVERAGE(H7:H10)</f>
        <v>7.9906963909759585E-3</v>
      </c>
    </row>
    <row r="27" spans="1:29" x14ac:dyDescent="0.25">
      <c r="A27" s="2">
        <f>A26+G3</f>
        <v>1990</v>
      </c>
      <c r="B27" s="7">
        <f t="shared" si="0"/>
        <v>3.2968353404493433E-3</v>
      </c>
      <c r="C27" s="16">
        <f t="shared" si="2"/>
        <v>0.1</v>
      </c>
      <c r="D27" s="6">
        <f t="shared" si="3"/>
        <v>2.0936143337957014</v>
      </c>
      <c r="E27" s="5">
        <f t="shared" si="6"/>
        <v>2.1093614333795689</v>
      </c>
      <c r="F27" s="16">
        <f t="shared" si="4"/>
        <v>0.1</v>
      </c>
      <c r="G27" s="4">
        <f t="shared" si="5"/>
        <v>10</v>
      </c>
      <c r="H27" s="8">
        <f t="shared" si="1"/>
        <v>3.2968353404493435E-4</v>
      </c>
      <c r="X27" s="18">
        <f>A11</f>
        <v>1830</v>
      </c>
      <c r="Y27" s="18">
        <f>A14</f>
        <v>1860</v>
      </c>
      <c r="Z27" s="17">
        <f>AVERAGE(B11:B14)</f>
        <v>5.0388671830677197E-2</v>
      </c>
      <c r="AA27" s="17">
        <f>AVERAGE(D11:D14)</f>
        <v>1.7976343471157123</v>
      </c>
      <c r="AB27" s="17">
        <f>AVERAGE(E11:E14)</f>
        <v>2.0797634347115705</v>
      </c>
      <c r="AC27" s="17">
        <f>AVERAGE(H11:H14)</f>
        <v>5.0388671830677197E-3</v>
      </c>
    </row>
    <row r="28" spans="1:29" x14ac:dyDescent="0.25">
      <c r="A28" s="2">
        <f>A27+G3</f>
        <v>2000</v>
      </c>
      <c r="B28" s="7">
        <f t="shared" si="0"/>
        <v>2.6798415235538536E-3</v>
      </c>
      <c r="C28" s="16">
        <f t="shared" si="2"/>
        <v>0.1</v>
      </c>
      <c r="D28" s="6">
        <f t="shared" si="3"/>
        <v>2.0969111691361508</v>
      </c>
      <c r="E28" s="5">
        <f t="shared" si="6"/>
        <v>2.1096911169136137</v>
      </c>
      <c r="F28" s="16">
        <f t="shared" si="4"/>
        <v>0.1</v>
      </c>
      <c r="G28" s="4">
        <f t="shared" si="5"/>
        <v>10</v>
      </c>
      <c r="H28" s="8">
        <f t="shared" si="1"/>
        <v>2.6798415235538539E-4</v>
      </c>
      <c r="X28" s="18">
        <f>A15</f>
        <v>1870</v>
      </c>
      <c r="Y28" s="18">
        <f>A18</f>
        <v>1900</v>
      </c>
      <c r="Z28" s="17">
        <f>AVERAGE(B15:B18)</f>
        <v>2.6520341140039705E-2</v>
      </c>
      <c r="AA28" s="17">
        <f>AVERAGE(D15:D18)</f>
        <v>1.9602597740809378</v>
      </c>
      <c r="AB28" s="17">
        <f>AVERAGE(E15:E18)</f>
        <v>2.0960259774080927</v>
      </c>
      <c r="AC28" s="17">
        <f>AVERAGE(H15:H18)</f>
        <v>2.6520341140039705E-3</v>
      </c>
    </row>
    <row r="29" spans="1:29" x14ac:dyDescent="0.25">
      <c r="A29" s="2">
        <f>A28+G3</f>
        <v>2010</v>
      </c>
      <c r="B29" s="7">
        <f t="shared" si="0"/>
        <v>2.1768749414698943E-3</v>
      </c>
      <c r="C29" s="16">
        <f t="shared" si="2"/>
        <v>0.1</v>
      </c>
      <c r="D29" s="6">
        <f t="shared" si="3"/>
        <v>2.0995910106597049</v>
      </c>
      <c r="E29" s="5">
        <f t="shared" si="6"/>
        <v>2.1099591010659688</v>
      </c>
      <c r="F29" s="16">
        <f t="shared" si="4"/>
        <v>0.1</v>
      </c>
      <c r="G29" s="4">
        <f t="shared" si="5"/>
        <v>10</v>
      </c>
      <c r="H29" s="8">
        <f t="shared" si="1"/>
        <v>2.1768749414698943E-4</v>
      </c>
      <c r="X29" s="18">
        <f>A19</f>
        <v>1910</v>
      </c>
      <c r="Y29" s="18">
        <f>A22</f>
        <v>1940</v>
      </c>
      <c r="Z29" s="17">
        <f>AVERAGE(B19:B22)</f>
        <v>1.2569722075564872E-2</v>
      </c>
      <c r="AA29" s="17">
        <f>AVERAGE(D19:D22)</f>
        <v>2.0426207272527859</v>
      </c>
      <c r="AB29" s="17">
        <f>AVERAGE(E19:E22)</f>
        <v>2.1042620727252777</v>
      </c>
      <c r="AC29" s="17">
        <f>AVERAGE(H19:H22)</f>
        <v>1.2569722075564875E-3</v>
      </c>
    </row>
    <row r="30" spans="1:29" x14ac:dyDescent="0.25">
      <c r="A30" s="2">
        <f>A29+G3</f>
        <v>2020</v>
      </c>
      <c r="B30" s="7">
        <f t="shared" si="0"/>
        <v>1.7673562192239193E-3</v>
      </c>
      <c r="C30" s="16">
        <f t="shared" si="2"/>
        <v>0.1</v>
      </c>
      <c r="D30" s="6">
        <f t="shared" si="3"/>
        <v>2.1017678856011748</v>
      </c>
      <c r="E30" s="5">
        <f t="shared" si="6"/>
        <v>2.1101767885601159</v>
      </c>
      <c r="F30" s="16">
        <f t="shared" si="4"/>
        <v>0.1</v>
      </c>
      <c r="G30" s="4">
        <f t="shared" si="5"/>
        <v>10</v>
      </c>
      <c r="H30" s="8">
        <f t="shared" si="1"/>
        <v>1.7673562192239194E-4</v>
      </c>
      <c r="X30" s="18">
        <f>A23</f>
        <v>1950</v>
      </c>
      <c r="Y30" s="18">
        <f>A26</f>
        <v>1980</v>
      </c>
      <c r="Z30" s="17">
        <f>AVERAGE(B23:B26)</f>
        <v>5.6520569086968495E-3</v>
      </c>
      <c r="AA30" s="17">
        <f>AVERAGE(D23:D26)</f>
        <v>2.0809085739202118</v>
      </c>
      <c r="AB30" s="17">
        <f>AVERAGE(E23:E26)</f>
        <v>2.1080908573920198</v>
      </c>
      <c r="AC30" s="17">
        <f>AVERAGE(H23:H26)</f>
        <v>5.6520569086968497E-4</v>
      </c>
    </row>
    <row r="31" spans="1:29" x14ac:dyDescent="0.25">
      <c r="A31" s="2">
        <f>A30+G3</f>
        <v>2030</v>
      </c>
      <c r="B31" s="7">
        <f t="shared" si="0"/>
        <v>1.4342497236390884E-3</v>
      </c>
      <c r="C31" s="16">
        <f t="shared" si="2"/>
        <v>0.1</v>
      </c>
      <c r="D31" s="6">
        <f t="shared" si="3"/>
        <v>2.1035352418203987</v>
      </c>
      <c r="E31" s="5">
        <f t="shared" si="6"/>
        <v>2.1103535241820381</v>
      </c>
      <c r="F31" s="16">
        <f t="shared" si="4"/>
        <v>0.1</v>
      </c>
      <c r="G31" s="4">
        <f t="shared" si="5"/>
        <v>10</v>
      </c>
      <c r="H31" s="8">
        <f t="shared" si="1"/>
        <v>1.4342497236390883E-4</v>
      </c>
      <c r="X31" s="18">
        <f>A27</f>
        <v>1990</v>
      </c>
      <c r="Y31" s="18">
        <f>A30</f>
        <v>2020</v>
      </c>
      <c r="Z31" s="17">
        <f>AVERAGE(B27:B30)</f>
        <v>2.4802270061742527E-3</v>
      </c>
      <c r="AA31" s="17">
        <f>AVERAGE(D27:D30)</f>
        <v>2.0979710997981829</v>
      </c>
      <c r="AB31" s="17">
        <f>AVERAGE(E27:E30)</f>
        <v>2.1097971099798167</v>
      </c>
      <c r="AC31" s="17">
        <f>AVERAGE(H27:H30)</f>
        <v>2.4802270061742527E-4</v>
      </c>
    </row>
    <row r="32" spans="1:29" x14ac:dyDescent="0.25">
      <c r="A32" s="2">
        <f>A31+G3</f>
        <v>2040</v>
      </c>
      <c r="B32" s="7">
        <f t="shared" si="0"/>
        <v>1.1635129635619355E-3</v>
      </c>
      <c r="C32" s="16">
        <f t="shared" si="2"/>
        <v>0.1</v>
      </c>
      <c r="D32" s="6">
        <f t="shared" si="3"/>
        <v>2.104969491544038</v>
      </c>
      <c r="E32" s="5">
        <f t="shared" si="6"/>
        <v>2.1104969491544021</v>
      </c>
      <c r="F32" s="16">
        <f t="shared" si="4"/>
        <v>0.1</v>
      </c>
      <c r="G32" s="4">
        <f t="shared" si="5"/>
        <v>10</v>
      </c>
      <c r="H32" s="8">
        <f t="shared" si="1"/>
        <v>1.1635129635619356E-4</v>
      </c>
      <c r="X32" s="18">
        <f>A31</f>
        <v>2030</v>
      </c>
      <c r="Y32" s="18">
        <f>A34</f>
        <v>2060</v>
      </c>
      <c r="Z32" s="17">
        <f>AVERAGE(B31:B34)</f>
        <v>1.0766155071935735E-3</v>
      </c>
      <c r="AA32" s="17">
        <f>AVERAGE(D31:D34)</f>
        <v>2.1054285880738055</v>
      </c>
      <c r="AB32" s="17">
        <f>AVERAGE(E31:E34)</f>
        <v>2.1105428588073791</v>
      </c>
      <c r="AC32" s="17">
        <f>AVERAGE(H31:H34)</f>
        <v>1.0766155071935738E-4</v>
      </c>
    </row>
    <row r="33" spans="1:29" x14ac:dyDescent="0.25">
      <c r="A33" s="2">
        <f>A32+G3</f>
        <v>2050</v>
      </c>
      <c r="B33" s="7">
        <f t="shared" si="0"/>
        <v>9.4360991558475448E-4</v>
      </c>
      <c r="C33" s="16">
        <f t="shared" si="2"/>
        <v>0.1</v>
      </c>
      <c r="D33" s="6">
        <f t="shared" si="3"/>
        <v>2.1061330045075999</v>
      </c>
      <c r="E33" s="5">
        <f t="shared" si="6"/>
        <v>2.1106133004507583</v>
      </c>
      <c r="F33" s="16">
        <f t="shared" si="4"/>
        <v>0.1</v>
      </c>
      <c r="G33" s="4">
        <f t="shared" si="5"/>
        <v>10</v>
      </c>
      <c r="H33" s="8">
        <f t="shared" si="1"/>
        <v>9.4360991558475448E-5</v>
      </c>
      <c r="I33" s="23" t="s">
        <v>14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18">
        <f>A35</f>
        <v>2070</v>
      </c>
      <c r="Y33" s="18">
        <f>A38</f>
        <v>2100</v>
      </c>
      <c r="Z33" s="17">
        <f>AVERAGE(B35:B38)</f>
        <v>4.6512522724696169E-4</v>
      </c>
      <c r="AA33" s="17">
        <f>AVERAGE(D35:D38)</f>
        <v>2.1086600829485715</v>
      </c>
      <c r="AB33" s="17">
        <f>AVERAGE(E35:E38)</f>
        <v>2.1108660082948552</v>
      </c>
      <c r="AC33" s="17">
        <f>AVERAGE(H35:H38)</f>
        <v>4.6512522724696168E-5</v>
      </c>
    </row>
    <row r="34" spans="1:29" x14ac:dyDescent="0.25">
      <c r="A34" s="2">
        <f>A33+G3</f>
        <v>2060</v>
      </c>
      <c r="B34" s="7">
        <f t="shared" si="0"/>
        <v>7.6508942598851621E-4</v>
      </c>
      <c r="C34" s="16">
        <f t="shared" si="2"/>
        <v>0.1</v>
      </c>
      <c r="D34" s="6">
        <f t="shared" si="3"/>
        <v>2.1070766144231845</v>
      </c>
      <c r="E34" s="5">
        <f t="shared" si="6"/>
        <v>2.110707661442317</v>
      </c>
      <c r="F34" s="16">
        <f t="shared" si="4"/>
        <v>0.1</v>
      </c>
      <c r="G34" s="4">
        <f t="shared" si="5"/>
        <v>10</v>
      </c>
      <c r="H34" s="8">
        <f t="shared" si="1"/>
        <v>7.6508942598851626E-5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9" x14ac:dyDescent="0.25">
      <c r="A35" s="2">
        <f>A34+G3</f>
        <v>2070</v>
      </c>
      <c r="B35" s="7">
        <f t="shared" si="0"/>
        <v>6.2022536762195444E-4</v>
      </c>
      <c r="C35" s="16">
        <f t="shared" si="2"/>
        <v>0.1</v>
      </c>
      <c r="D35" s="6">
        <f t="shared" si="3"/>
        <v>2.1078417038491728</v>
      </c>
      <c r="E35" s="5">
        <f t="shared" si="6"/>
        <v>2.1107841703849157</v>
      </c>
      <c r="F35" s="16">
        <f t="shared" si="4"/>
        <v>0.1</v>
      </c>
      <c r="G35" s="4">
        <f t="shared" si="5"/>
        <v>10</v>
      </c>
      <c r="H35" s="8">
        <f t="shared" si="1"/>
        <v>6.2022536762195452E-5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9" x14ac:dyDescent="0.25">
      <c r="A36" s="2">
        <f>A35+G3</f>
        <v>2080</v>
      </c>
      <c r="B36" s="7">
        <f t="shared" si="0"/>
        <v>5.0271292509591577E-4</v>
      </c>
      <c r="C36" s="16">
        <f t="shared" si="2"/>
        <v>0.1</v>
      </c>
      <c r="D36" s="6">
        <f t="shared" si="3"/>
        <v>2.1084619292167948</v>
      </c>
      <c r="E36" s="5">
        <f t="shared" si="6"/>
        <v>2.1108461929216777</v>
      </c>
      <c r="F36" s="16">
        <f t="shared" si="4"/>
        <v>0.1</v>
      </c>
      <c r="G36" s="4">
        <f t="shared" si="5"/>
        <v>10</v>
      </c>
      <c r="H36" s="8">
        <f t="shared" si="1"/>
        <v>5.0271292509591581E-5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9" x14ac:dyDescent="0.25">
      <c r="A37" s="2">
        <f>A36+G3</f>
        <v>2090</v>
      </c>
      <c r="B37" s="7">
        <f t="shared" si="0"/>
        <v>4.0741444453832416E-4</v>
      </c>
      <c r="C37" s="16">
        <f t="shared" si="2"/>
        <v>0.1</v>
      </c>
      <c r="D37" s="6">
        <f t="shared" si="3"/>
        <v>2.1089646421418906</v>
      </c>
      <c r="E37" s="5">
        <f t="shared" si="6"/>
        <v>2.1108964642141874</v>
      </c>
      <c r="F37" s="16">
        <f t="shared" si="4"/>
        <v>0.1</v>
      </c>
      <c r="G37" s="4">
        <f t="shared" si="5"/>
        <v>10</v>
      </c>
      <c r="H37" s="8">
        <f t="shared" si="1"/>
        <v>4.0741444453832416E-5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9" x14ac:dyDescent="0.25">
      <c r="A38" s="2">
        <f>A37+G3</f>
        <v>2100</v>
      </c>
      <c r="B38" s="7">
        <f t="shared" si="0"/>
        <v>3.3014817173165233E-4</v>
      </c>
      <c r="C38" s="16">
        <f t="shared" si="2"/>
        <v>0.1</v>
      </c>
      <c r="D38" s="6">
        <f t="shared" si="3"/>
        <v>2.1093720565864289</v>
      </c>
      <c r="E38" s="5">
        <f t="shared" si="6"/>
        <v>2.1109372056586411</v>
      </c>
      <c r="F38" s="16">
        <f t="shared" si="4"/>
        <v>0.1</v>
      </c>
      <c r="G38" s="4">
        <f t="shared" si="5"/>
        <v>10</v>
      </c>
      <c r="H38" s="8">
        <f t="shared" si="1"/>
        <v>3.3014817173165235E-5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</sheetData>
  <mergeCells count="12">
    <mergeCell ref="A1:H1"/>
    <mergeCell ref="Q1:W1"/>
    <mergeCell ref="X1:AC1"/>
    <mergeCell ref="R3:W3"/>
    <mergeCell ref="I33:W38"/>
    <mergeCell ref="X3:AC3"/>
    <mergeCell ref="X5:AC5"/>
    <mergeCell ref="R2:U2"/>
    <mergeCell ref="X8:AC8"/>
    <mergeCell ref="X12:AC12"/>
    <mergeCell ref="X17:AC17"/>
    <mergeCell ref="X24:AC24"/>
  </mergeCells>
  <conditionalFormatting sqref="Z25:Z33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{58566693-C671-4FE3-B293-679C7ACB340B}</x14:id>
        </ext>
      </extLst>
    </cfRule>
  </conditionalFormatting>
  <conditionalFormatting sqref="AA25:AA33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{0B73766A-9019-483B-995F-6FA4340430C4}</x14:id>
        </ext>
      </extLst>
    </cfRule>
  </conditionalFormatting>
  <conditionalFormatting sqref="AB25:AB33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{2F8B78EC-7715-45CF-BA9B-D49691CAB0E3}</x14:id>
        </ext>
      </extLst>
    </cfRule>
  </conditionalFormatting>
  <conditionalFormatting sqref="AC25:AC33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{A63D5103-0A71-4DCE-9766-1BD9A405F0A6}</x14:id>
        </ext>
      </extLst>
    </cfRule>
  </conditionalFormatting>
  <conditionalFormatting sqref="Z18:Z23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{54FCA34B-46EE-4FB1-9357-42391FE8B98E}</x14:id>
        </ext>
      </extLst>
    </cfRule>
  </conditionalFormatting>
  <conditionalFormatting sqref="AA18:AA23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{0DAC7463-993D-4D96-A936-5667F465D005}</x14:id>
        </ext>
      </extLst>
    </cfRule>
  </conditionalFormatting>
  <conditionalFormatting sqref="AB18:AB23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{46F31A3B-BA5E-465E-9D84-5758BEFF3370}</x14:id>
        </ext>
      </extLst>
    </cfRule>
  </conditionalFormatting>
  <conditionalFormatting sqref="AC18:AC23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{492AD2B8-FD8D-4455-B3A8-2EF8AAFE4B6E}</x14:id>
        </ext>
      </extLst>
    </cfRule>
  </conditionalFormatting>
  <conditionalFormatting sqref="Z13:Z1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{6656AC94-4511-4E36-983F-1B70C8E5AB3A}</x14:id>
        </ext>
      </extLst>
    </cfRule>
  </conditionalFormatting>
  <conditionalFormatting sqref="AA13:AA16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{4A690B5E-8ED5-4AA5-ABE3-F1B6D2DD3436}</x14:id>
        </ext>
      </extLst>
    </cfRule>
  </conditionalFormatting>
  <conditionalFormatting sqref="AB13:AB16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{9276AC6C-A221-47FF-BBA1-34F7663A2686}</x14:id>
        </ext>
      </extLst>
    </cfRule>
  </conditionalFormatting>
  <conditionalFormatting sqref="AC13:AC16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{4C5B4831-3EAF-4F81-9A83-E847F5562D7F}</x14:id>
        </ext>
      </extLst>
    </cfRule>
  </conditionalFormatting>
  <conditionalFormatting sqref="Z9:Z11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{7D4B7405-889C-445B-B0F0-5A6DFE3A577E}</x14:id>
        </ext>
      </extLst>
    </cfRule>
  </conditionalFormatting>
  <conditionalFormatting sqref="AA9:AA11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{46BD80C4-8DB9-4C7A-BC45-6B763A591DD2}</x14:id>
        </ext>
      </extLst>
    </cfRule>
  </conditionalFormatting>
  <conditionalFormatting sqref="AB9:AB1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{68D7C4D5-58D8-4316-BBDD-D1DB724073C9}</x14:id>
        </ext>
      </extLst>
    </cfRule>
  </conditionalFormatting>
  <conditionalFormatting sqref="AC9:AC1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{59252A5F-4BC8-4FA6-BE59-A1E6D7A2AC8D}</x14:id>
        </ext>
      </extLst>
    </cfRule>
  </conditionalFormatting>
  <conditionalFormatting sqref="Z6:Z7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{57FEB980-1DD8-4B91-88B1-87CF41F513F4}</x14:id>
        </ext>
      </extLst>
    </cfRule>
  </conditionalFormatting>
  <conditionalFormatting sqref="AA6:AA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{619D6560-9B21-46B0-8EBC-889B2DF2FB1D}</x14:id>
        </ext>
      </extLst>
    </cfRule>
  </conditionalFormatting>
  <conditionalFormatting sqref="AB6:AB7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{3E652F1E-F361-4B3C-ADEB-D9807D278BD0}</x14:id>
        </ext>
      </extLst>
    </cfRule>
  </conditionalFormatting>
  <conditionalFormatting sqref="AC6:AC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{2CBB914C-FA73-47E1-A7B9-C04F9B320EF4}</x14:id>
        </ext>
      </extLst>
    </cfRule>
  </conditionalFormatting>
  <hyperlinks>
    <hyperlink ref="V2" r:id="rId1"/>
  </hyperlinks>
  <pageMargins left="0.7" right="0.7" top="0.75" bottom="0.75" header="0.3" footer="0.3"/>
  <pageSetup scale="67" orientation="portrait" horizontalDpi="300" verticalDpi="300" r:id="rId2"/>
  <colBreaks count="2" manualBreakCount="2">
    <brk id="8" max="37" man="1"/>
    <brk id="23" max="1048575" man="1"/>
  </colBreaks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566693-C671-4FE3-B293-679C7ACB340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Z25:Z33</xm:sqref>
        </x14:conditionalFormatting>
        <x14:conditionalFormatting xmlns:xm="http://schemas.microsoft.com/office/excel/2006/main">
          <x14:cfRule type="dataBar" id="{0B73766A-9019-483B-995F-6FA4340430C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AA25:AA33</xm:sqref>
        </x14:conditionalFormatting>
        <x14:conditionalFormatting xmlns:xm="http://schemas.microsoft.com/office/excel/2006/main">
          <x14:cfRule type="dataBar" id="{2F8B78EC-7715-45CF-BA9B-D49691CAB0E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AB25:AB33</xm:sqref>
        </x14:conditionalFormatting>
        <x14:conditionalFormatting xmlns:xm="http://schemas.microsoft.com/office/excel/2006/main">
          <x14:cfRule type="dataBar" id="{A63D5103-0A71-4DCE-9766-1BD9A405F0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AC25:AC33</xm:sqref>
        </x14:conditionalFormatting>
        <x14:conditionalFormatting xmlns:xm="http://schemas.microsoft.com/office/excel/2006/main">
          <x14:cfRule type="dataBar" id="{54FCA34B-46EE-4FB1-9357-42391FE8B98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Z18:Z23</xm:sqref>
        </x14:conditionalFormatting>
        <x14:conditionalFormatting xmlns:xm="http://schemas.microsoft.com/office/excel/2006/main">
          <x14:cfRule type="dataBar" id="{0DAC7463-993D-4D96-A936-5667F465D0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AA18:AA23</xm:sqref>
        </x14:conditionalFormatting>
        <x14:conditionalFormatting xmlns:xm="http://schemas.microsoft.com/office/excel/2006/main">
          <x14:cfRule type="dataBar" id="{46F31A3B-BA5E-465E-9D84-5758BEFF337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AB18:AB23</xm:sqref>
        </x14:conditionalFormatting>
        <x14:conditionalFormatting xmlns:xm="http://schemas.microsoft.com/office/excel/2006/main">
          <x14:cfRule type="dataBar" id="{492AD2B8-FD8D-4455-B3A8-2EF8AAFE4B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AC18:AC23</xm:sqref>
        </x14:conditionalFormatting>
        <x14:conditionalFormatting xmlns:xm="http://schemas.microsoft.com/office/excel/2006/main">
          <x14:cfRule type="dataBar" id="{6656AC94-4511-4E36-983F-1B70C8E5AB3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Z13:Z16</xm:sqref>
        </x14:conditionalFormatting>
        <x14:conditionalFormatting xmlns:xm="http://schemas.microsoft.com/office/excel/2006/main">
          <x14:cfRule type="dataBar" id="{4A690B5E-8ED5-4AA5-ABE3-F1B6D2DD343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AA13:AA16</xm:sqref>
        </x14:conditionalFormatting>
        <x14:conditionalFormatting xmlns:xm="http://schemas.microsoft.com/office/excel/2006/main">
          <x14:cfRule type="dataBar" id="{9276AC6C-A221-47FF-BBA1-34F7663A268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AB13:AB16</xm:sqref>
        </x14:conditionalFormatting>
        <x14:conditionalFormatting xmlns:xm="http://schemas.microsoft.com/office/excel/2006/main">
          <x14:cfRule type="dataBar" id="{4C5B4831-3EAF-4F81-9A83-E847F5562D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AC13:AC16</xm:sqref>
        </x14:conditionalFormatting>
        <x14:conditionalFormatting xmlns:xm="http://schemas.microsoft.com/office/excel/2006/main">
          <x14:cfRule type="dataBar" id="{7D4B7405-889C-445B-B0F0-5A6DFE3A577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Z9:Z11</xm:sqref>
        </x14:conditionalFormatting>
        <x14:conditionalFormatting xmlns:xm="http://schemas.microsoft.com/office/excel/2006/main">
          <x14:cfRule type="dataBar" id="{46BD80C4-8DB9-4C7A-BC45-6B763A591D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AA9:AA11</xm:sqref>
        </x14:conditionalFormatting>
        <x14:conditionalFormatting xmlns:xm="http://schemas.microsoft.com/office/excel/2006/main">
          <x14:cfRule type="dataBar" id="{68D7C4D5-58D8-4316-BBDD-D1DB724073C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AB9:AB11</xm:sqref>
        </x14:conditionalFormatting>
        <x14:conditionalFormatting xmlns:xm="http://schemas.microsoft.com/office/excel/2006/main">
          <x14:cfRule type="dataBar" id="{59252A5F-4BC8-4FA6-BE59-A1E6D7A2AC8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AC9:AC11</xm:sqref>
        </x14:conditionalFormatting>
        <x14:conditionalFormatting xmlns:xm="http://schemas.microsoft.com/office/excel/2006/main">
          <x14:cfRule type="dataBar" id="{57FEB980-1DD8-4B91-88B1-87CF41F513F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Z6:Z7</xm:sqref>
        </x14:conditionalFormatting>
        <x14:conditionalFormatting xmlns:xm="http://schemas.microsoft.com/office/excel/2006/main">
          <x14:cfRule type="dataBar" id="{619D6560-9B21-46B0-8EBC-889B2DF2FB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AA6:AA7</xm:sqref>
        </x14:conditionalFormatting>
        <x14:conditionalFormatting xmlns:xm="http://schemas.microsoft.com/office/excel/2006/main">
          <x14:cfRule type="dataBar" id="{3E652F1E-F361-4B3C-ADEB-D9807D278BD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AB6:AB7</xm:sqref>
        </x14:conditionalFormatting>
        <x14:conditionalFormatting xmlns:xm="http://schemas.microsoft.com/office/excel/2006/main">
          <x14:cfRule type="dataBar" id="{2CBB914C-FA73-47E1-A7B9-C04F9B320EF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AC6:AC7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sheetProtection algorithmName="SHA-512" hashValue="Vfy2v9fngsbxqz41njKN8xp5kZBGcWqH1zDwed0yvFEnrUd9XK31dwIU5+aoH8ioAPcEVr7HOwFrfFCm6iU+qw==" saltValue="cmhX/aAEaVBsaFlbwX5uZQ==" spinCount="100000" sheet="1" objects="1" scenarios="1"/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28575</xdr:colOff>
                <xdr:row>0</xdr:row>
                <xdr:rowOff>28575</xdr:rowOff>
              </from>
              <to>
                <xdr:col>9</xdr:col>
                <xdr:colOff>495300</xdr:colOff>
                <xdr:row>43</xdr:row>
                <xdr:rowOff>19050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Calculator</vt:lpstr>
      <vt:lpstr>Explanation</vt:lpstr>
    </vt:vector>
  </TitlesOfParts>
  <Company>Grinnell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Ambrosoli, Dylan J</dc:creator>
  <cp:lastModifiedBy>Brooks, Bonnie L</cp:lastModifiedBy>
  <dcterms:created xsi:type="dcterms:W3CDTF">2016-02-08T02:07:27Z</dcterms:created>
  <dcterms:modified xsi:type="dcterms:W3CDTF">2016-02-18T23:45:50Z</dcterms:modified>
</cp:coreProperties>
</file>